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ki\Documents\2020スカッシュ関西支部\リムーバブル ディスク\スカッシュ関西支部\引継ぎ　審判講習会\20260315開催分\"/>
    </mc:Choice>
  </mc:AlternateContent>
  <xr:revisionPtr revIDLastSave="0" documentId="8_{3BFFC6F0-6931-4786-9B38-66A60161D4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5" r:id="rId1"/>
    <sheet name="データ" sheetId="6" r:id="rId2"/>
  </sheets>
  <definedNames>
    <definedName name="_xlnm._FilterDatabase" localSheetId="0" hidden="1">申込書!$D$11:$K$11</definedName>
    <definedName name="_xlnm.Print_Area" localSheetId="0">申込書!$A$1:$K$45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5" l="1"/>
  <c r="E13" i="5"/>
  <c r="E14" i="5"/>
  <c r="E15" i="5"/>
  <c r="E12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C8" i="6"/>
  <c r="C9" i="6"/>
  <c r="C14" i="6" s="1"/>
  <c r="C10" i="6"/>
  <c r="C11" i="6"/>
  <c r="C16" i="6" s="1"/>
  <c r="C21" i="6" s="1"/>
  <c r="C26" i="6" s="1"/>
  <c r="C31" i="6" s="1"/>
  <c r="C36" i="6" s="1"/>
  <c r="C41" i="6" s="1"/>
  <c r="C46" i="6" s="1"/>
  <c r="C51" i="6" s="1"/>
  <c r="C56" i="6" s="1"/>
  <c r="C61" i="6" s="1"/>
  <c r="C66" i="6" s="1"/>
  <c r="C7" i="6"/>
  <c r="C12" i="6" s="1"/>
  <c r="D63" i="6"/>
  <c r="D64" i="6"/>
  <c r="D65" i="6"/>
  <c r="D66" i="6"/>
  <c r="D62" i="6"/>
  <c r="D58" i="6"/>
  <c r="D59" i="6"/>
  <c r="D60" i="6"/>
  <c r="D61" i="6"/>
  <c r="D57" i="6"/>
  <c r="D53" i="6"/>
  <c r="D54" i="6"/>
  <c r="D55" i="6"/>
  <c r="D56" i="6"/>
  <c r="D52" i="6"/>
  <c r="D48" i="6"/>
  <c r="D49" i="6"/>
  <c r="D50" i="6"/>
  <c r="D51" i="6"/>
  <c r="D47" i="6"/>
  <c r="D43" i="6"/>
  <c r="D44" i="6"/>
  <c r="D45" i="6"/>
  <c r="D46" i="6"/>
  <c r="D42" i="6"/>
  <c r="D38" i="6"/>
  <c r="D39" i="6"/>
  <c r="D40" i="6"/>
  <c r="D41" i="6"/>
  <c r="D37" i="6"/>
  <c r="D33" i="6"/>
  <c r="D34" i="6"/>
  <c r="D35" i="6"/>
  <c r="D36" i="6"/>
  <c r="D32" i="6"/>
  <c r="D28" i="6"/>
  <c r="D29" i="6"/>
  <c r="D30" i="6"/>
  <c r="D31" i="6"/>
  <c r="D27" i="6"/>
  <c r="D23" i="6"/>
  <c r="D24" i="6"/>
  <c r="D25" i="6"/>
  <c r="D26" i="6"/>
  <c r="D22" i="6"/>
  <c r="D18" i="6"/>
  <c r="D19" i="6"/>
  <c r="D20" i="6"/>
  <c r="D21" i="6"/>
  <c r="D17" i="6"/>
  <c r="D13" i="6"/>
  <c r="D14" i="6"/>
  <c r="D15" i="6"/>
  <c r="D16" i="6"/>
  <c r="D12" i="6"/>
  <c r="D8" i="6"/>
  <c r="D9" i="6"/>
  <c r="D10" i="6"/>
  <c r="D11" i="6"/>
  <c r="E11" i="6" s="1"/>
  <c r="D7" i="6"/>
  <c r="D3" i="6"/>
  <c r="E3" i="6" s="1"/>
  <c r="D4" i="6"/>
  <c r="E4" i="6" s="1"/>
  <c r="D5" i="6"/>
  <c r="E5" i="6" s="1"/>
  <c r="D6" i="6"/>
  <c r="E6" i="6" s="1"/>
  <c r="D2" i="6"/>
  <c r="E2" i="6" s="1"/>
  <c r="E8" i="6" l="1"/>
  <c r="E9" i="6"/>
  <c r="E10" i="6"/>
  <c r="E12" i="6"/>
  <c r="C17" i="6"/>
  <c r="C22" i="6" s="1"/>
  <c r="C27" i="6" s="1"/>
  <c r="C32" i="6" s="1"/>
  <c r="C37" i="6" s="1"/>
  <c r="C42" i="6" s="1"/>
  <c r="C47" i="6" s="1"/>
  <c r="C52" i="6" s="1"/>
  <c r="C57" i="6" s="1"/>
  <c r="C62" i="6" s="1"/>
  <c r="C19" i="6"/>
  <c r="C24" i="6" s="1"/>
  <c r="C29" i="6" s="1"/>
  <c r="C34" i="6" s="1"/>
  <c r="C39" i="6" s="1"/>
  <c r="C44" i="6" s="1"/>
  <c r="C49" i="6" s="1"/>
  <c r="C54" i="6" s="1"/>
  <c r="C59" i="6" s="1"/>
  <c r="C64" i="6" s="1"/>
  <c r="E64" i="6" s="1"/>
  <c r="E14" i="6"/>
  <c r="C13" i="6"/>
  <c r="C18" i="6" s="1"/>
  <c r="C23" i="6" s="1"/>
  <c r="C28" i="6" s="1"/>
  <c r="C33" i="6" s="1"/>
  <c r="C38" i="6" s="1"/>
  <c r="C43" i="6" s="1"/>
  <c r="C48" i="6" s="1"/>
  <c r="C53" i="6" s="1"/>
  <c r="C58" i="6" s="1"/>
  <c r="C63" i="6" s="1"/>
  <c r="E63" i="6" s="1"/>
  <c r="C15" i="6"/>
  <c r="E7" i="6"/>
  <c r="E56" i="6"/>
  <c r="E57" i="6"/>
  <c r="E61" i="6"/>
  <c r="E62" i="6"/>
  <c r="E66" i="6"/>
  <c r="E58" i="6" l="1"/>
  <c r="E53" i="6"/>
  <c r="E13" i="6"/>
  <c r="E59" i="6"/>
  <c r="E54" i="6"/>
  <c r="E15" i="6"/>
  <c r="C20" i="6"/>
  <c r="C25" i="6" s="1"/>
  <c r="C30" i="6" s="1"/>
  <c r="C35" i="6" s="1"/>
  <c r="C40" i="6" s="1"/>
  <c r="C45" i="6" s="1"/>
  <c r="C50" i="6" s="1"/>
  <c r="C55" i="6" s="1"/>
  <c r="E52" i="6"/>
  <c r="E49" i="6"/>
  <c r="E51" i="6"/>
  <c r="E48" i="6"/>
  <c r="E47" i="6"/>
  <c r="E46" i="6"/>
  <c r="E44" i="6"/>
  <c r="E43" i="6"/>
  <c r="E42" i="6"/>
  <c r="E41" i="6"/>
  <c r="E39" i="6"/>
  <c r="E38" i="6"/>
  <c r="E37" i="6"/>
  <c r="E36" i="6"/>
  <c r="E34" i="6"/>
  <c r="E33" i="6"/>
  <c r="E32" i="6"/>
  <c r="E31" i="6"/>
  <c r="E29" i="6"/>
  <c r="E28" i="6"/>
  <c r="E27" i="6"/>
  <c r="E26" i="6"/>
  <c r="E24" i="6"/>
  <c r="E23" i="6"/>
  <c r="E22" i="6"/>
  <c r="E21" i="6"/>
  <c r="E20" i="6"/>
  <c r="E19" i="6"/>
  <c r="E18" i="6"/>
  <c r="E17" i="6"/>
  <c r="E16" i="6"/>
  <c r="E35" i="6" l="1"/>
  <c r="E25" i="6"/>
  <c r="E45" i="6"/>
  <c r="E40" i="6"/>
  <c r="E30" i="6"/>
  <c r="C60" i="6"/>
  <c r="E55" i="6"/>
  <c r="E50" i="6"/>
  <c r="E38" i="5"/>
  <c r="E39" i="5" s="1"/>
  <c r="C65" i="6" l="1"/>
  <c r="E65" i="6" s="1"/>
  <c r="E60" i="6"/>
  <c r="B9" i="5" l="1"/>
</calcChain>
</file>

<file path=xl/sharedStrings.xml><?xml version="1.0" encoding="utf-8"?>
<sst xmlns="http://schemas.openxmlformats.org/spreadsheetml/2006/main" count="66" uniqueCount="47">
  <si>
    <t>申し込み代表者名</t>
    <rPh sb="0" eb="1">
      <t>モウ</t>
    </rPh>
    <rPh sb="2" eb="3">
      <t>コ</t>
    </rPh>
    <rPh sb="4" eb="7">
      <t>ダイヒョウシャ</t>
    </rPh>
    <rPh sb="7" eb="8">
      <t>メイ</t>
    </rPh>
    <phoneticPr fontId="2"/>
  </si>
  <si>
    <t>連絡先メールアドレス</t>
    <rPh sb="0" eb="3">
      <t>レンラクサキ</t>
    </rPh>
    <phoneticPr fontId="2"/>
  </si>
  <si>
    <t>携帯電話</t>
    <rPh sb="0" eb="2">
      <t>ケイタイ</t>
    </rPh>
    <rPh sb="2" eb="4">
      <t>デンワ</t>
    </rPh>
    <phoneticPr fontId="2"/>
  </si>
  <si>
    <t>振込み予定日</t>
    <rPh sb="0" eb="2">
      <t>フリコ</t>
    </rPh>
    <rPh sb="3" eb="5">
      <t>ヨテイ</t>
    </rPh>
    <rPh sb="5" eb="6">
      <t>ビ</t>
    </rPh>
    <phoneticPr fontId="2"/>
  </si>
  <si>
    <t>受講種目</t>
    <rPh sb="0" eb="2">
      <t>ジュコウ</t>
    </rPh>
    <rPh sb="2" eb="4">
      <t>シュモク</t>
    </rPh>
    <phoneticPr fontId="2"/>
  </si>
  <si>
    <t>所属</t>
    <rPh sb="0" eb="2">
      <t>ショゾク</t>
    </rPh>
    <phoneticPr fontId="2"/>
  </si>
  <si>
    <t>団体会員種別</t>
    <rPh sb="0" eb="2">
      <t>ダンタイ</t>
    </rPh>
    <rPh sb="2" eb="4">
      <t>カイイン</t>
    </rPh>
    <rPh sb="4" eb="6">
      <t>シュベツ</t>
    </rPh>
    <phoneticPr fontId="2"/>
  </si>
  <si>
    <t>氏名</t>
    <rPh sb="0" eb="2">
      <t>シメイ</t>
    </rPh>
    <phoneticPr fontId="2"/>
  </si>
  <si>
    <t>〒（7桁）</t>
    <rPh sb="3" eb="4">
      <t>ケタ</t>
    </rPh>
    <phoneticPr fontId="2"/>
  </si>
  <si>
    <t>住所</t>
    <rPh sb="0" eb="2">
      <t>ジュウショ</t>
    </rPh>
    <phoneticPr fontId="2"/>
  </si>
  <si>
    <t>TEL</t>
    <phoneticPr fontId="2"/>
  </si>
  <si>
    <t>生年月日</t>
    <rPh sb="0" eb="2">
      <t>セイネン</t>
    </rPh>
    <rPh sb="2" eb="4">
      <t>ガッピ</t>
    </rPh>
    <phoneticPr fontId="2"/>
  </si>
  <si>
    <t>※参加申込書の個人情報は、審判講習会・認定試験・公認審判員の情報管理目的以外には使用しません。</t>
    <rPh sb="1" eb="3">
      <t>サンカ</t>
    </rPh>
    <rPh sb="3" eb="6">
      <t>モウシコミショ</t>
    </rPh>
    <rPh sb="7" eb="9">
      <t>コジン</t>
    </rPh>
    <rPh sb="9" eb="11">
      <t>ジョウホウ</t>
    </rPh>
    <rPh sb="13" eb="15">
      <t>シンパン</t>
    </rPh>
    <rPh sb="15" eb="18">
      <t>コウシュウカイ</t>
    </rPh>
    <rPh sb="19" eb="21">
      <t>ニンテイ</t>
    </rPh>
    <rPh sb="21" eb="23">
      <t>シケン</t>
    </rPh>
    <rPh sb="24" eb="26">
      <t>コウニン</t>
    </rPh>
    <rPh sb="26" eb="29">
      <t>シンパンイン</t>
    </rPh>
    <rPh sb="30" eb="32">
      <t>ジョウホウ</t>
    </rPh>
    <rPh sb="32" eb="34">
      <t>カンリ</t>
    </rPh>
    <rPh sb="34" eb="36">
      <t>モクテキ</t>
    </rPh>
    <rPh sb="36" eb="38">
      <t>イガイ</t>
    </rPh>
    <rPh sb="40" eb="42">
      <t>シヨウ</t>
    </rPh>
    <phoneticPr fontId="2"/>
  </si>
  <si>
    <t>※26名以上お申し込みの場合は申し込み用紙をコピーしてご使用下さい。</t>
    <rPh sb="3" eb="4">
      <t>メイ</t>
    </rPh>
    <rPh sb="4" eb="6">
      <t>イジョウ</t>
    </rPh>
    <rPh sb="7" eb="8">
      <t>モウ</t>
    </rPh>
    <rPh sb="9" eb="10">
      <t>コ</t>
    </rPh>
    <rPh sb="12" eb="14">
      <t>バアイ</t>
    </rPh>
    <rPh sb="15" eb="16">
      <t>モウ</t>
    </rPh>
    <rPh sb="17" eb="18">
      <t>コ</t>
    </rPh>
    <rPh sb="19" eb="21">
      <t>ヨウシ</t>
    </rPh>
    <rPh sb="28" eb="30">
      <t>シヨウ</t>
    </rPh>
    <rPh sb="30" eb="31">
      <t>クダ</t>
    </rPh>
    <phoneticPr fontId="2"/>
  </si>
  <si>
    <t>団体会員</t>
    <rPh sb="0" eb="2">
      <t>ダンタイ</t>
    </rPh>
    <rPh sb="2" eb="4">
      <t>カイイン</t>
    </rPh>
    <phoneticPr fontId="2"/>
  </si>
  <si>
    <t>2級受験のみ</t>
    <rPh sb="1" eb="2">
      <t>キュウ</t>
    </rPh>
    <rPh sb="2" eb="4">
      <t>ジュケン</t>
    </rPh>
    <phoneticPr fontId="2"/>
  </si>
  <si>
    <t>学連会員</t>
    <rPh sb="0" eb="1">
      <t>ガク</t>
    </rPh>
    <rPh sb="1" eb="2">
      <t>レン</t>
    </rPh>
    <rPh sb="2" eb="4">
      <t>カイイン</t>
    </rPh>
    <phoneticPr fontId="2"/>
  </si>
  <si>
    <t>3級受験のみ</t>
    <rPh sb="1" eb="2">
      <t>キュウ</t>
    </rPh>
    <rPh sb="2" eb="4">
      <t>ジュケン</t>
    </rPh>
    <phoneticPr fontId="2"/>
  </si>
  <si>
    <t>その他</t>
    <rPh sb="2" eb="3">
      <t>ホカ</t>
    </rPh>
    <phoneticPr fontId="2"/>
  </si>
  <si>
    <t>4級受験のみ</t>
    <rPh sb="1" eb="2">
      <t>キュウ</t>
    </rPh>
    <rPh sb="2" eb="4">
      <t>ジュケン</t>
    </rPh>
    <phoneticPr fontId="2"/>
  </si>
  <si>
    <t>受講不可</t>
    <rPh sb="0" eb="2">
      <t>ジュコウ</t>
    </rPh>
    <rPh sb="2" eb="4">
      <t>フカ</t>
    </rPh>
    <phoneticPr fontId="2"/>
  </si>
  <si>
    <t>合計(振り込む金額）</t>
    <rPh sb="0" eb="2">
      <t>ゴウケイ</t>
    </rPh>
    <rPh sb="3" eb="4">
      <t>フ</t>
    </rPh>
    <rPh sb="5" eb="6">
      <t>コ</t>
    </rPh>
    <rPh sb="7" eb="9">
      <t>キンガク</t>
    </rPh>
    <phoneticPr fontId="2"/>
  </si>
  <si>
    <t>申し込み費用小計</t>
    <rPh sb="0" eb="1">
      <t>モウ</t>
    </rPh>
    <rPh sb="2" eb="3">
      <t>コ</t>
    </rPh>
    <rPh sb="4" eb="6">
      <t>ヒヨウ</t>
    </rPh>
    <rPh sb="6" eb="8">
      <t>ショウケイ</t>
    </rPh>
    <phoneticPr fontId="2"/>
  </si>
  <si>
    <t>準団体/クラブチーム会員</t>
    <rPh sb="0" eb="1">
      <t>ジュン</t>
    </rPh>
    <rPh sb="1" eb="3">
      <t>ダンタイ</t>
    </rPh>
    <rPh sb="10" eb="12">
      <t>カイイン</t>
    </rPh>
    <phoneticPr fontId="2"/>
  </si>
  <si>
    <t>ジュニア選手会員</t>
    <rPh sb="4" eb="6">
      <t>センシュ</t>
    </rPh>
    <rPh sb="6" eb="8">
      <t>カイイン</t>
    </rPh>
    <phoneticPr fontId="2"/>
  </si>
  <si>
    <t>第1受講希望日</t>
    <rPh sb="0" eb="1">
      <t>ダイ</t>
    </rPh>
    <rPh sb="2" eb="4">
      <t>ジュコウ</t>
    </rPh>
    <rPh sb="4" eb="7">
      <t>キボウビ</t>
    </rPh>
    <phoneticPr fontId="2"/>
  </si>
  <si>
    <t>第2受講希望日</t>
    <rPh sb="0" eb="1">
      <t>ダイ</t>
    </rPh>
    <rPh sb="2" eb="4">
      <t>ジュコウ</t>
    </rPh>
    <rPh sb="4" eb="7">
      <t>キボウビ</t>
    </rPh>
    <phoneticPr fontId="2"/>
  </si>
  <si>
    <t>受講希望日</t>
    <rPh sb="0" eb="2">
      <t>ジュコウ</t>
    </rPh>
    <rPh sb="2" eb="5">
      <t>キボウビ</t>
    </rPh>
    <phoneticPr fontId="2"/>
  </si>
  <si>
    <t>代金（自動入力）</t>
    <rPh sb="0" eb="2">
      <t>ダイキン</t>
    </rPh>
    <rPh sb="3" eb="5">
      <t>ジドウ</t>
    </rPh>
    <rPh sb="5" eb="7">
      <t>ニュウリョク</t>
    </rPh>
    <phoneticPr fontId="2"/>
  </si>
  <si>
    <t>　申し込み先アドレス: entry@squash-k.org</t>
  </si>
  <si>
    <t>振込み金額合計
（自動入力）</t>
    <rPh sb="0" eb="2">
      <t>フリコ</t>
    </rPh>
    <rPh sb="3" eb="5">
      <t>キンガク</t>
    </rPh>
    <rPh sb="5" eb="7">
      <t>ゴウケイ</t>
    </rPh>
    <rPh sb="9" eb="11">
      <t>ジドウ</t>
    </rPh>
    <rPh sb="11" eb="13">
      <t>ニュウリョク</t>
    </rPh>
    <phoneticPr fontId="2"/>
  </si>
  <si>
    <t>受講科目</t>
    <rPh sb="0" eb="2">
      <t>ジュコウ</t>
    </rPh>
    <rPh sb="2" eb="4">
      <t>カモク</t>
    </rPh>
    <phoneticPr fontId="2"/>
  </si>
  <si>
    <t>2級追試（講習会含む）</t>
  </si>
  <si>
    <t>3級追試（講習会含む）</t>
  </si>
  <si>
    <t>4級追試（講習会含む）</t>
  </si>
  <si>
    <t>①審判講習会</t>
    <rPh sb="1" eb="3">
      <t>シンパン</t>
    </rPh>
    <rPh sb="3" eb="6">
      <t>コウシュウカイ</t>
    </rPh>
    <phoneticPr fontId="2"/>
  </si>
  <si>
    <t>②2級受験(審判講習会含む)</t>
    <rPh sb="2" eb="3">
      <t>キュウ</t>
    </rPh>
    <rPh sb="3" eb="5">
      <t>ジュケン</t>
    </rPh>
    <rPh sb="6" eb="8">
      <t>シンパン</t>
    </rPh>
    <rPh sb="8" eb="11">
      <t>コウシュウカイ</t>
    </rPh>
    <rPh sb="11" eb="12">
      <t>フク</t>
    </rPh>
    <phoneticPr fontId="2"/>
  </si>
  <si>
    <t>②3級受験(審判講習会含む)</t>
    <rPh sb="2" eb="3">
      <t>キュウ</t>
    </rPh>
    <rPh sb="3" eb="5">
      <t>ジュケン</t>
    </rPh>
    <phoneticPr fontId="2"/>
  </si>
  <si>
    <t>②4級受験(審判講習会含む)</t>
    <rPh sb="2" eb="3">
      <t>キュウ</t>
    </rPh>
    <rPh sb="3" eb="5">
      <t>ジュケン</t>
    </rPh>
    <phoneticPr fontId="2"/>
  </si>
  <si>
    <t>③2級実技追試受験のみ</t>
    <rPh sb="2" eb="3">
      <t>キュウ</t>
    </rPh>
    <rPh sb="3" eb="5">
      <t>ジツギ</t>
    </rPh>
    <rPh sb="5" eb="7">
      <t>ツイシ</t>
    </rPh>
    <rPh sb="7" eb="9">
      <t>ジュケン</t>
    </rPh>
    <phoneticPr fontId="2"/>
  </si>
  <si>
    <t>③3級実技追試受験のみ</t>
    <rPh sb="2" eb="3">
      <t>キュウ</t>
    </rPh>
    <rPh sb="3" eb="5">
      <t>ジツギ</t>
    </rPh>
    <rPh sb="5" eb="7">
      <t>ツイシ</t>
    </rPh>
    <rPh sb="7" eb="9">
      <t>ジュケン</t>
    </rPh>
    <phoneticPr fontId="2"/>
  </si>
  <si>
    <t>③4級実技追試受験のみ</t>
    <rPh sb="2" eb="3">
      <t>キュウ</t>
    </rPh>
    <rPh sb="3" eb="5">
      <t>ジツギ</t>
    </rPh>
    <rPh sb="5" eb="7">
      <t>ツイシ</t>
    </rPh>
    <rPh sb="7" eb="9">
      <t>ジュケン</t>
    </rPh>
    <phoneticPr fontId="2"/>
  </si>
  <si>
    <t>①8月6日（日)</t>
    <rPh sb="2" eb="3">
      <t>ガツ</t>
    </rPh>
    <rPh sb="4" eb="5">
      <t>ニチ</t>
    </rPh>
    <rPh sb="6" eb="7">
      <t>ヒ</t>
    </rPh>
    <phoneticPr fontId="2"/>
  </si>
  <si>
    <t>1. 下記に記入しメールに添付してお送りください。受講種目と団体会員種別を選択すると金額を自動計算します。
　　申し込み先アドレス:　info@squash-kansai.com
　　メールの件名は「審判講習会申し込み」でお願いします。
2.　受講料および必要経費を受付後平日3日以内に下記の口座にお振込みください。
　　三井住友銀行 甲東支店 普通預金 口座番号: 4100834
　　口座名: 日本スカッシュ協会関西支部</t>
    <rPh sb="96" eb="98">
      <t>ケンメイ</t>
    </rPh>
    <phoneticPr fontId="2"/>
  </si>
  <si>
    <t xml:space="preserve">※会員登録がお済みでない方は2025年度協会会員選手登録にお申込み下さい。 </t>
    <rPh sb="1" eb="3">
      <t>カイイン</t>
    </rPh>
    <rPh sb="3" eb="5">
      <t>トウロク</t>
    </rPh>
    <rPh sb="7" eb="8">
      <t>ス</t>
    </rPh>
    <rPh sb="12" eb="13">
      <t>カタ</t>
    </rPh>
    <rPh sb="18" eb="20">
      <t>ネンド</t>
    </rPh>
    <rPh sb="20" eb="22">
      <t>キョウカイ</t>
    </rPh>
    <rPh sb="22" eb="24">
      <t>カイイン</t>
    </rPh>
    <rPh sb="24" eb="26">
      <t>センシュ</t>
    </rPh>
    <rPh sb="26" eb="28">
      <t>トウロク</t>
    </rPh>
    <rPh sb="30" eb="31">
      <t>モウ</t>
    </rPh>
    <rPh sb="31" eb="32">
      <t>コ</t>
    </rPh>
    <rPh sb="33" eb="34">
      <t>クダ</t>
    </rPh>
    <phoneticPr fontId="2"/>
  </si>
  <si>
    <t>2025年度第2回関西地区審判講習会及び認定試験　申込書</t>
    <rPh sb="4" eb="6">
      <t>ネンド</t>
    </rPh>
    <rPh sb="6" eb="7">
      <t>ダイ</t>
    </rPh>
    <rPh sb="8" eb="9">
      <t>カイ</t>
    </rPh>
    <rPh sb="9" eb="11">
      <t>カンサイ</t>
    </rPh>
    <rPh sb="11" eb="13">
      <t>チク</t>
    </rPh>
    <rPh sb="25" eb="28">
      <t>モウシコミショ</t>
    </rPh>
    <phoneticPr fontId="2"/>
  </si>
  <si>
    <t>受講日：3/15（日）</t>
    <rPh sb="0" eb="2">
      <t>ジュコウ</t>
    </rPh>
    <rPh sb="2" eb="3">
      <t>ビ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</si>
</sst>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yyyy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7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7"/>
      <name val="ＭＳ Ｐゴシック"/>
      <family val="3"/>
      <charset val="128"/>
    </font>
    <font>
      <sz val="9"/>
      <name val="ＭＳ Ｐゴシック"/>
      <family val="3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7" fillId="0" borderId="0" xfId="3" applyFont="1" applyAlignment="1">
      <alignment horizontal="center" vertical="center"/>
    </xf>
    <xf numFmtId="0" fontId="8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>
      <alignment vertical="center"/>
    </xf>
    <xf numFmtId="0" fontId="10" fillId="0" borderId="4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8" fillId="0" borderId="4" xfId="3" applyFont="1" applyBorder="1" applyAlignment="1" applyProtection="1">
      <alignment horizontal="center" vertical="center"/>
      <protection locked="0"/>
    </xf>
    <xf numFmtId="0" fontId="8" fillId="0" borderId="4" xfId="3" applyFont="1" applyBorder="1" applyProtection="1">
      <alignment vertical="center"/>
      <protection locked="0"/>
    </xf>
    <xf numFmtId="176" fontId="8" fillId="0" borderId="4" xfId="3" applyNumberFormat="1" applyFont="1" applyBorder="1" applyProtection="1">
      <alignment vertical="center"/>
      <protection locked="0"/>
    </xf>
    <xf numFmtId="0" fontId="8" fillId="0" borderId="5" xfId="3" applyFont="1" applyBorder="1" applyAlignment="1" applyProtection="1">
      <alignment horizontal="center" vertical="center"/>
      <protection locked="0"/>
    </xf>
    <xf numFmtId="0" fontId="11" fillId="0" borderId="5" xfId="3" applyFont="1" applyBorder="1" applyProtection="1">
      <alignment vertical="center"/>
      <protection locked="0"/>
    </xf>
    <xf numFmtId="176" fontId="8" fillId="0" borderId="5" xfId="3" applyNumberFormat="1" applyFont="1" applyBorder="1" applyProtection="1">
      <alignment vertical="center"/>
      <protection locked="0"/>
    </xf>
    <xf numFmtId="0" fontId="6" fillId="0" borderId="5" xfId="3" applyFont="1" applyBorder="1" applyProtection="1">
      <alignment vertical="center"/>
      <protection locked="0"/>
    </xf>
    <xf numFmtId="0" fontId="8" fillId="0" borderId="0" xfId="3" applyFont="1" applyAlignment="1">
      <alignment horizontal="center" vertical="center"/>
    </xf>
    <xf numFmtId="176" fontId="8" fillId="0" borderId="0" xfId="3" applyNumberFormat="1" applyFont="1">
      <alignment vertical="center"/>
    </xf>
    <xf numFmtId="0" fontId="6" fillId="0" borderId="0" xfId="2" applyFont="1"/>
    <xf numFmtId="0" fontId="12" fillId="0" borderId="0" xfId="3" applyFont="1" applyAlignment="1">
      <alignment horizontal="center" vertical="center"/>
    </xf>
    <xf numFmtId="56" fontId="12" fillId="0" borderId="0" xfId="3" applyNumberFormat="1" applyFont="1" applyAlignment="1">
      <alignment horizontal="center" vertical="center" wrapText="1"/>
    </xf>
    <xf numFmtId="0" fontId="12" fillId="0" borderId="0" xfId="3" applyFont="1">
      <alignment vertical="center"/>
    </xf>
    <xf numFmtId="0" fontId="6" fillId="0" borderId="0" xfId="3" applyFont="1" applyAlignment="1">
      <alignment horizontal="center" vertical="center"/>
    </xf>
    <xf numFmtId="0" fontId="13" fillId="2" borderId="0" xfId="3" applyFont="1" applyFill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5" fontId="8" fillId="0" borderId="0" xfId="3" applyNumberFormat="1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12" fillId="3" borderId="0" xfId="3" applyFont="1" applyFill="1" applyAlignment="1">
      <alignment horizontal="left" vertical="center"/>
    </xf>
    <xf numFmtId="0" fontId="8" fillId="0" borderId="11" xfId="3" applyFont="1" applyBorder="1">
      <alignment vertical="center"/>
    </xf>
    <xf numFmtId="0" fontId="10" fillId="0" borderId="7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7" fillId="4" borderId="4" xfId="3" applyFont="1" applyFill="1" applyBorder="1" applyAlignment="1">
      <alignment horizontal="center" vertical="center"/>
    </xf>
    <xf numFmtId="6" fontId="8" fillId="4" borderId="4" xfId="4" applyFont="1" applyFill="1" applyBorder="1" applyProtection="1">
      <alignment vertical="center"/>
    </xf>
    <xf numFmtId="0" fontId="14" fillId="0" borderId="0" xfId="3" applyFont="1">
      <alignment vertical="center"/>
    </xf>
    <xf numFmtId="0" fontId="9" fillId="0" borderId="9" xfId="3" applyFont="1" applyBorder="1">
      <alignment vertical="center"/>
    </xf>
    <xf numFmtId="5" fontId="14" fillId="4" borderId="8" xfId="3" applyNumberFormat="1" applyFont="1" applyFill="1" applyBorder="1">
      <alignment vertical="center"/>
    </xf>
    <xf numFmtId="0" fontId="15" fillId="0" borderId="1" xfId="3" applyFont="1" applyBorder="1" applyAlignment="1">
      <alignment horizontal="center" vertical="center"/>
    </xf>
    <xf numFmtId="0" fontId="15" fillId="0" borderId="2" xfId="3" applyFont="1" applyBorder="1" applyAlignment="1">
      <alignment horizontal="center" vertical="center"/>
    </xf>
    <xf numFmtId="0" fontId="15" fillId="4" borderId="3" xfId="3" applyFont="1" applyFill="1" applyBorder="1" applyAlignment="1">
      <alignment horizontal="center" vertical="center" wrapText="1"/>
    </xf>
    <xf numFmtId="49" fontId="8" fillId="0" borderId="4" xfId="3" applyNumberFormat="1" applyFont="1" applyBorder="1" applyProtection="1">
      <alignment vertical="center"/>
      <protection locked="0"/>
    </xf>
    <xf numFmtId="49" fontId="8" fillId="0" borderId="5" xfId="3" applyNumberFormat="1" applyFont="1" applyBorder="1" applyProtection="1">
      <alignment vertical="center"/>
      <protection locked="0"/>
    </xf>
    <xf numFmtId="0" fontId="3" fillId="0" borderId="10" xfId="1" applyBorder="1" applyAlignment="1" applyProtection="1">
      <alignment vertical="center"/>
    </xf>
    <xf numFmtId="49" fontId="9" fillId="0" borderId="10" xfId="3" applyNumberFormat="1" applyFont="1" applyBorder="1">
      <alignment vertical="center"/>
    </xf>
    <xf numFmtId="56" fontId="9" fillId="0" borderId="10" xfId="3" applyNumberFormat="1" applyFont="1" applyBorder="1">
      <alignment vertical="center"/>
    </xf>
    <xf numFmtId="6" fontId="10" fillId="4" borderId="7" xfId="4" applyFont="1" applyFill="1" applyBorder="1" applyAlignment="1">
      <alignment vertical="center"/>
    </xf>
    <xf numFmtId="0" fontId="12" fillId="0" borderId="1" xfId="3" applyFont="1" applyBorder="1">
      <alignment vertical="center"/>
    </xf>
    <xf numFmtId="0" fontId="12" fillId="0" borderId="2" xfId="3" applyFont="1" applyBorder="1">
      <alignment vertical="center"/>
    </xf>
    <xf numFmtId="0" fontId="12" fillId="0" borderId="2" xfId="3" applyFont="1" applyBorder="1" applyAlignment="1">
      <alignment vertical="center" wrapText="1"/>
    </xf>
    <xf numFmtId="0" fontId="12" fillId="0" borderId="3" xfId="3" applyFont="1" applyBorder="1">
      <alignment vertical="center"/>
    </xf>
    <xf numFmtId="0" fontId="12" fillId="5" borderId="1" xfId="3" applyFont="1" applyFill="1" applyBorder="1">
      <alignment vertical="center"/>
    </xf>
    <xf numFmtId="0" fontId="12" fillId="5" borderId="9" xfId="3" applyFont="1" applyFill="1" applyBorder="1" applyAlignment="1">
      <alignment horizontal="center" vertical="center"/>
    </xf>
    <xf numFmtId="0" fontId="12" fillId="5" borderId="0" xfId="3" applyFont="1" applyFill="1">
      <alignment vertical="center"/>
    </xf>
    <xf numFmtId="0" fontId="12" fillId="5" borderId="10" xfId="3" applyFont="1" applyFill="1" applyBorder="1" applyAlignment="1">
      <alignment horizontal="center" vertical="center"/>
    </xf>
    <xf numFmtId="0" fontId="0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vertical="center" wrapText="1"/>
    </xf>
  </cellXfs>
  <cellStyles count="5">
    <cellStyle name="ハイパーリンク" xfId="1" builtinId="8"/>
    <cellStyle name="通貨" xfId="4" builtinId="7"/>
    <cellStyle name="標準" xfId="0" builtinId="0"/>
    <cellStyle name="標準_1210" xfId="2" xr:uid="{00000000-0005-0000-0000-000003000000}"/>
    <cellStyle name="標準_Book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54"/>
  <sheetViews>
    <sheetView tabSelected="1" view="pageBreakPreview" zoomScaleNormal="100" zoomScaleSheetLayoutView="100" workbookViewId="0">
      <selection activeCell="I3" sqref="I3"/>
    </sheetView>
  </sheetViews>
  <sheetFormatPr defaultRowHeight="11.25" x14ac:dyDescent="0.15"/>
  <cols>
    <col min="1" max="1" width="17.375" style="2" customWidth="1"/>
    <col min="2" max="2" width="22.875" style="2" customWidth="1"/>
    <col min="3" max="3" width="14.75" style="2" customWidth="1"/>
    <col min="4" max="4" width="14.875" style="22" customWidth="1"/>
    <col min="5" max="5" width="11.375" style="22" customWidth="1"/>
    <col min="6" max="6" width="13.125" style="22" hidden="1" customWidth="1"/>
    <col min="7" max="7" width="13.25" style="22" hidden="1" customWidth="1"/>
    <col min="8" max="8" width="9.125" style="2" customWidth="1"/>
    <col min="9" max="9" width="36.5" style="2" bestFit="1" customWidth="1"/>
    <col min="10" max="10" width="11" style="2" customWidth="1"/>
    <col min="11" max="11" width="9.75" style="2" customWidth="1"/>
    <col min="12" max="16384" width="9" style="2"/>
  </cols>
  <sheetData>
    <row r="1" spans="1:68" s="1" customFormat="1" ht="21" x14ac:dyDescent="0.15">
      <c r="A1" s="54" t="s">
        <v>45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68" s="1" customFormat="1" ht="2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68" ht="98.25" customHeight="1" thickBot="1" x14ac:dyDescent="0.2">
      <c r="A3" s="55" t="s">
        <v>43</v>
      </c>
      <c r="B3" s="55"/>
      <c r="C3" s="55"/>
      <c r="D3" s="55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</row>
    <row r="4" spans="1:68" s="4" customFormat="1" ht="6" hidden="1" customHeight="1" x14ac:dyDescent="0.15">
      <c r="A4" s="4" t="s">
        <v>29</v>
      </c>
      <c r="D4" s="3"/>
      <c r="E4" s="3"/>
      <c r="F4" s="3"/>
      <c r="G4" s="3"/>
      <c r="H4" s="3"/>
      <c r="I4" s="3"/>
      <c r="J4" s="3"/>
    </row>
    <row r="5" spans="1:68" s="4" customFormat="1" ht="15" customHeight="1" x14ac:dyDescent="0.15">
      <c r="A5" s="36" t="s">
        <v>0</v>
      </c>
      <c r="B5" s="34"/>
      <c r="C5" s="6"/>
      <c r="D5" s="6"/>
      <c r="E5" s="3"/>
      <c r="F5" s="3"/>
      <c r="G5" s="3"/>
      <c r="H5" s="3"/>
      <c r="I5" s="3"/>
      <c r="J5" s="3"/>
    </row>
    <row r="6" spans="1:68" s="6" customFormat="1" ht="15" customHeight="1" x14ac:dyDescent="0.15">
      <c r="A6" s="37" t="s">
        <v>1</v>
      </c>
      <c r="B6" s="41"/>
      <c r="H6" s="5"/>
      <c r="I6" s="5"/>
      <c r="J6" s="5"/>
    </row>
    <row r="7" spans="1:68" s="6" customFormat="1" ht="15" customHeight="1" x14ac:dyDescent="0.15">
      <c r="A7" s="37" t="s">
        <v>2</v>
      </c>
      <c r="B7" s="42"/>
      <c r="D7" s="53" t="s">
        <v>46</v>
      </c>
      <c r="H7" s="5"/>
      <c r="I7" s="5"/>
      <c r="J7" s="5"/>
    </row>
    <row r="8" spans="1:68" s="6" customFormat="1" ht="15" customHeight="1" x14ac:dyDescent="0.15">
      <c r="A8" s="37" t="s">
        <v>3</v>
      </c>
      <c r="B8" s="43"/>
      <c r="H8" s="5"/>
      <c r="I8" s="5"/>
      <c r="J8" s="5"/>
    </row>
    <row r="9" spans="1:68" s="6" customFormat="1" ht="24.75" customHeight="1" thickBot="1" x14ac:dyDescent="0.2">
      <c r="A9" s="38" t="s">
        <v>30</v>
      </c>
      <c r="B9" s="35">
        <f>E39</f>
        <v>0</v>
      </c>
      <c r="C9" s="33"/>
      <c r="D9" s="33"/>
      <c r="H9" s="5"/>
      <c r="I9" s="5"/>
      <c r="J9" s="5"/>
    </row>
    <row r="10" spans="1:68" s="6" customFormat="1" ht="15" customHeight="1" x14ac:dyDescent="0.15">
      <c r="H10" s="5"/>
      <c r="I10" s="5"/>
      <c r="J10" s="5"/>
    </row>
    <row r="11" spans="1:68" s="4" customFormat="1" ht="28.5" customHeight="1" x14ac:dyDescent="0.15">
      <c r="A11" s="8" t="s">
        <v>7</v>
      </c>
      <c r="B11" s="8" t="s">
        <v>5</v>
      </c>
      <c r="C11" s="8" t="s">
        <v>6</v>
      </c>
      <c r="D11" s="7" t="s">
        <v>4</v>
      </c>
      <c r="E11" s="31" t="s">
        <v>28</v>
      </c>
      <c r="F11" s="7" t="s">
        <v>25</v>
      </c>
      <c r="G11" s="7" t="s">
        <v>26</v>
      </c>
      <c r="H11" s="8" t="s">
        <v>8</v>
      </c>
      <c r="I11" s="8" t="s">
        <v>9</v>
      </c>
      <c r="J11" s="8" t="s">
        <v>10</v>
      </c>
      <c r="K11" s="8" t="s">
        <v>11</v>
      </c>
    </row>
    <row r="12" spans="1:68" s="4" customFormat="1" ht="15" customHeight="1" x14ac:dyDescent="0.15">
      <c r="A12" s="9"/>
      <c r="B12" s="9"/>
      <c r="C12" s="9"/>
      <c r="D12" s="9"/>
      <c r="E12" s="32" t="str">
        <f>IF(AND(C12&lt;&gt;"",D12&lt;&gt;""),VLOOKUP(C12&amp;":"&amp;D12,データ!$E$2:$F$66,2,FALSE),"")</f>
        <v/>
      </c>
      <c r="F12" s="9"/>
      <c r="G12" s="9"/>
      <c r="H12" s="39"/>
      <c r="I12" s="10"/>
      <c r="J12" s="39"/>
      <c r="K12" s="11"/>
    </row>
    <row r="13" spans="1:68" s="4" customFormat="1" ht="15" customHeight="1" x14ac:dyDescent="0.15">
      <c r="A13" s="9"/>
      <c r="B13" s="9"/>
      <c r="C13" s="9"/>
      <c r="D13" s="9"/>
      <c r="E13" s="32" t="str">
        <f>IF(AND(C13&lt;&gt;"",D13&lt;&gt;""),VLOOKUP(C13&amp;":"&amp;D13,データ!$E$2:$F$66,2,FALSE),"")</f>
        <v/>
      </c>
      <c r="F13" s="9"/>
      <c r="G13" s="9"/>
      <c r="H13" s="39"/>
      <c r="I13" s="10"/>
      <c r="J13" s="39"/>
      <c r="K13" s="11"/>
    </row>
    <row r="14" spans="1:68" s="4" customFormat="1" ht="15" customHeight="1" x14ac:dyDescent="0.15">
      <c r="A14" s="9"/>
      <c r="B14" s="9"/>
      <c r="C14" s="9"/>
      <c r="D14" s="9"/>
      <c r="E14" s="32" t="str">
        <f>IF(AND(C14&lt;&gt;"",D14&lt;&gt;""),VLOOKUP(C14&amp;":"&amp;D14,データ!$E$2:$F$66,2,FALSE),"")</f>
        <v/>
      </c>
      <c r="F14" s="9"/>
      <c r="G14" s="9"/>
      <c r="H14" s="39"/>
      <c r="I14" s="10"/>
      <c r="J14" s="39"/>
      <c r="K14" s="11"/>
    </row>
    <row r="15" spans="1:68" s="4" customFormat="1" ht="15" customHeight="1" x14ac:dyDescent="0.15">
      <c r="A15" s="9"/>
      <c r="B15" s="9"/>
      <c r="C15" s="9"/>
      <c r="D15" s="9"/>
      <c r="E15" s="32" t="str">
        <f>IF(AND(C15&lt;&gt;"",D15&lt;&gt;""),VLOOKUP(C15&amp;":"&amp;D15,データ!$E$2:$F$66,2,FALSE),"")</f>
        <v/>
      </c>
      <c r="F15" s="9"/>
      <c r="G15" s="9"/>
      <c r="H15" s="39"/>
      <c r="I15" s="10"/>
      <c r="J15" s="39"/>
      <c r="K15" s="11"/>
    </row>
    <row r="16" spans="1:68" s="4" customFormat="1" ht="15" customHeight="1" x14ac:dyDescent="0.15">
      <c r="A16" s="12"/>
      <c r="B16" s="12"/>
      <c r="C16" s="9"/>
      <c r="D16" s="9"/>
      <c r="E16" s="32" t="str">
        <f>IF(AND(C16&lt;&gt;"",D16&lt;&gt;""),VLOOKUP(C16&amp;":"&amp;D16,データ!$E$2:$F$66,2,FALSE),"")</f>
        <v/>
      </c>
      <c r="F16" s="9"/>
      <c r="G16" s="9"/>
      <c r="H16" s="40"/>
      <c r="I16" s="13"/>
      <c r="J16" s="40"/>
      <c r="K16" s="14"/>
    </row>
    <row r="17" spans="1:11" s="4" customFormat="1" ht="15" customHeight="1" x14ac:dyDescent="0.15">
      <c r="A17" s="12"/>
      <c r="B17" s="12"/>
      <c r="C17" s="9"/>
      <c r="D17" s="9"/>
      <c r="E17" s="32" t="str">
        <f>IF(AND(C17&lt;&gt;"",D17&lt;&gt;""),VLOOKUP(C17&amp;":"&amp;D17,データ!$E$2:$F$66,2,FALSE),"")</f>
        <v/>
      </c>
      <c r="F17" s="9"/>
      <c r="G17" s="9"/>
      <c r="H17" s="40"/>
      <c r="I17" s="13"/>
      <c r="J17" s="40"/>
      <c r="K17" s="14"/>
    </row>
    <row r="18" spans="1:11" s="4" customFormat="1" ht="15" customHeight="1" x14ac:dyDescent="0.15">
      <c r="A18" s="12"/>
      <c r="B18" s="12"/>
      <c r="C18" s="9"/>
      <c r="D18" s="9"/>
      <c r="E18" s="32" t="str">
        <f>IF(AND(C18&lt;&gt;"",D18&lt;&gt;""),VLOOKUP(C18&amp;":"&amp;D18,データ!$E$2:$F$66,2,FALSE),"")</f>
        <v/>
      </c>
      <c r="F18" s="9"/>
      <c r="G18" s="9"/>
      <c r="H18" s="40"/>
      <c r="I18" s="13"/>
      <c r="J18" s="40"/>
      <c r="K18" s="14"/>
    </row>
    <row r="19" spans="1:11" s="4" customFormat="1" ht="15" customHeight="1" x14ac:dyDescent="0.15">
      <c r="A19" s="12"/>
      <c r="B19" s="12"/>
      <c r="C19" s="9"/>
      <c r="D19" s="9"/>
      <c r="E19" s="32" t="str">
        <f>IF(AND(C19&lt;&gt;"",D19&lt;&gt;""),VLOOKUP(C19&amp;":"&amp;D19,データ!$E$2:$F$66,2,FALSE),"")</f>
        <v/>
      </c>
      <c r="F19" s="9"/>
      <c r="G19" s="9"/>
      <c r="H19" s="40"/>
      <c r="I19" s="13"/>
      <c r="J19" s="40"/>
      <c r="K19" s="14"/>
    </row>
    <row r="20" spans="1:11" s="4" customFormat="1" ht="15" customHeight="1" x14ac:dyDescent="0.15">
      <c r="A20" s="12"/>
      <c r="B20" s="12"/>
      <c r="C20" s="9"/>
      <c r="D20" s="9"/>
      <c r="E20" s="32" t="str">
        <f>IF(AND(C20&lt;&gt;"",D20&lt;&gt;""),VLOOKUP(C20&amp;":"&amp;D20,データ!$E$2:$F$66,2,FALSE),"")</f>
        <v/>
      </c>
      <c r="F20" s="9"/>
      <c r="G20" s="9"/>
      <c r="H20" s="40"/>
      <c r="I20" s="13"/>
      <c r="J20" s="40"/>
      <c r="K20" s="14"/>
    </row>
    <row r="21" spans="1:11" s="4" customFormat="1" ht="15" customHeight="1" x14ac:dyDescent="0.15">
      <c r="A21" s="12"/>
      <c r="B21" s="12"/>
      <c r="C21" s="9"/>
      <c r="D21" s="9"/>
      <c r="E21" s="32" t="str">
        <f>IF(AND(C21&lt;&gt;"",D21&lt;&gt;""),VLOOKUP(C21&amp;":"&amp;D21,データ!$E$2:$F$66,2,FALSE),"")</f>
        <v/>
      </c>
      <c r="F21" s="9"/>
      <c r="G21" s="9"/>
      <c r="H21" s="40"/>
      <c r="I21" s="13"/>
      <c r="J21" s="40"/>
      <c r="K21" s="14"/>
    </row>
    <row r="22" spans="1:11" s="4" customFormat="1" ht="15" customHeight="1" x14ac:dyDescent="0.15">
      <c r="A22" s="12"/>
      <c r="B22" s="12"/>
      <c r="C22" s="9"/>
      <c r="D22" s="9"/>
      <c r="E22" s="32" t="str">
        <f>IF(AND(C22&lt;&gt;"",D22&lt;&gt;""),VLOOKUP(C22&amp;":"&amp;D22,データ!$E$2:$F$66,2,FALSE),"")</f>
        <v/>
      </c>
      <c r="F22" s="9"/>
      <c r="G22" s="9"/>
      <c r="H22" s="40"/>
      <c r="I22" s="13"/>
      <c r="J22" s="40"/>
      <c r="K22" s="14"/>
    </row>
    <row r="23" spans="1:11" s="4" customFormat="1" ht="15" customHeight="1" x14ac:dyDescent="0.15">
      <c r="A23" s="12"/>
      <c r="B23" s="12"/>
      <c r="C23" s="9"/>
      <c r="D23" s="9"/>
      <c r="E23" s="32" t="str">
        <f>IF(AND(C23&lt;&gt;"",D23&lt;&gt;""),VLOOKUP(C23&amp;":"&amp;D23,データ!$E$2:$F$66,2,FALSE),"")</f>
        <v/>
      </c>
      <c r="F23" s="9"/>
      <c r="G23" s="9"/>
      <c r="H23" s="40"/>
      <c r="I23" s="13"/>
      <c r="J23" s="40"/>
      <c r="K23" s="14"/>
    </row>
    <row r="24" spans="1:11" s="4" customFormat="1" ht="15" customHeight="1" x14ac:dyDescent="0.15">
      <c r="A24" s="12"/>
      <c r="B24" s="12"/>
      <c r="C24" s="9"/>
      <c r="D24" s="9"/>
      <c r="E24" s="32" t="str">
        <f>IF(AND(C24&lt;&gt;"",D24&lt;&gt;""),VLOOKUP(C24&amp;":"&amp;D24,データ!$E$2:$F$66,2,FALSE),"")</f>
        <v/>
      </c>
      <c r="F24" s="9"/>
      <c r="G24" s="9"/>
      <c r="H24" s="40"/>
      <c r="I24" s="13"/>
      <c r="J24" s="40"/>
      <c r="K24" s="14"/>
    </row>
    <row r="25" spans="1:11" s="4" customFormat="1" ht="15" customHeight="1" x14ac:dyDescent="0.15">
      <c r="A25" s="12"/>
      <c r="B25" s="12"/>
      <c r="C25" s="9"/>
      <c r="D25" s="9"/>
      <c r="E25" s="32" t="str">
        <f>IF(AND(C25&lt;&gt;"",D25&lt;&gt;""),VLOOKUP(C25&amp;":"&amp;D25,データ!$E$2:$F$66,2,FALSE),"")</f>
        <v/>
      </c>
      <c r="F25" s="9"/>
      <c r="G25" s="9"/>
      <c r="H25" s="40"/>
      <c r="I25" s="13"/>
      <c r="J25" s="40"/>
      <c r="K25" s="14"/>
    </row>
    <row r="26" spans="1:11" s="4" customFormat="1" ht="15" customHeight="1" x14ac:dyDescent="0.15">
      <c r="A26" s="12"/>
      <c r="B26" s="12"/>
      <c r="C26" s="9"/>
      <c r="D26" s="9"/>
      <c r="E26" s="32" t="str">
        <f>IF(AND(C26&lt;&gt;"",D26&lt;&gt;""),VLOOKUP(C26&amp;":"&amp;D26,データ!$E$2:$F$66,2,FALSE),"")</f>
        <v/>
      </c>
      <c r="F26" s="9"/>
      <c r="G26" s="9"/>
      <c r="H26" s="40"/>
      <c r="I26" s="13"/>
      <c r="J26" s="40"/>
      <c r="K26" s="14"/>
    </row>
    <row r="27" spans="1:11" s="4" customFormat="1" ht="15" customHeight="1" x14ac:dyDescent="0.15">
      <c r="A27" s="12"/>
      <c r="B27" s="12"/>
      <c r="C27" s="9"/>
      <c r="D27" s="9"/>
      <c r="E27" s="32" t="str">
        <f>IF(AND(C27&lt;&gt;"",D27&lt;&gt;""),VLOOKUP(C27&amp;":"&amp;D27,データ!$E$2:$F$66,2,FALSE),"")</f>
        <v/>
      </c>
      <c r="F27" s="9"/>
      <c r="G27" s="9"/>
      <c r="H27" s="40"/>
      <c r="I27" s="13"/>
      <c r="J27" s="40"/>
      <c r="K27" s="14"/>
    </row>
    <row r="28" spans="1:11" s="4" customFormat="1" ht="15" customHeight="1" x14ac:dyDescent="0.15">
      <c r="A28" s="12"/>
      <c r="B28" s="12"/>
      <c r="C28" s="9"/>
      <c r="D28" s="9"/>
      <c r="E28" s="32" t="str">
        <f>IF(AND(C28&lt;&gt;"",D28&lt;&gt;""),VLOOKUP(C28&amp;":"&amp;D28,データ!$E$2:$F$66,2,FALSE),"")</f>
        <v/>
      </c>
      <c r="F28" s="9"/>
      <c r="G28" s="9"/>
      <c r="H28" s="40"/>
      <c r="I28" s="13"/>
      <c r="J28" s="40"/>
      <c r="K28" s="14"/>
    </row>
    <row r="29" spans="1:11" s="4" customFormat="1" ht="15" customHeight="1" x14ac:dyDescent="0.15">
      <c r="A29" s="12"/>
      <c r="B29" s="12"/>
      <c r="C29" s="9"/>
      <c r="D29" s="9"/>
      <c r="E29" s="32" t="str">
        <f>IF(AND(C29&lt;&gt;"",D29&lt;&gt;""),VLOOKUP(C29&amp;":"&amp;D29,データ!$E$2:$F$66,2,FALSE),"")</f>
        <v/>
      </c>
      <c r="F29" s="9"/>
      <c r="G29" s="9"/>
      <c r="H29" s="40"/>
      <c r="I29" s="13"/>
      <c r="J29" s="40"/>
      <c r="K29" s="14"/>
    </row>
    <row r="30" spans="1:11" s="4" customFormat="1" ht="15" customHeight="1" x14ac:dyDescent="0.15">
      <c r="A30" s="12"/>
      <c r="B30" s="12"/>
      <c r="C30" s="9"/>
      <c r="D30" s="9"/>
      <c r="E30" s="32" t="str">
        <f>IF(AND(C30&lt;&gt;"",D30&lt;&gt;""),VLOOKUP(C30&amp;":"&amp;D30,データ!$E$2:$F$66,2,FALSE),"")</f>
        <v/>
      </c>
      <c r="F30" s="9"/>
      <c r="G30" s="9"/>
      <c r="H30" s="40"/>
      <c r="I30" s="15"/>
      <c r="J30" s="40"/>
      <c r="K30" s="14"/>
    </row>
    <row r="31" spans="1:11" s="4" customFormat="1" ht="15" customHeight="1" x14ac:dyDescent="0.15">
      <c r="A31" s="12"/>
      <c r="B31" s="12"/>
      <c r="C31" s="9"/>
      <c r="D31" s="9"/>
      <c r="E31" s="32" t="str">
        <f>IF(AND(C31&lt;&gt;"",D31&lt;&gt;""),VLOOKUP(C31&amp;":"&amp;D31,データ!$E$2:$F$66,2,FALSE),"")</f>
        <v/>
      </c>
      <c r="F31" s="9"/>
      <c r="G31" s="9"/>
      <c r="H31" s="40"/>
      <c r="I31" s="13"/>
      <c r="J31" s="40"/>
      <c r="K31" s="14"/>
    </row>
    <row r="32" spans="1:11" s="4" customFormat="1" ht="15" customHeight="1" x14ac:dyDescent="0.15">
      <c r="A32" s="12"/>
      <c r="B32" s="12"/>
      <c r="C32" s="9"/>
      <c r="D32" s="9"/>
      <c r="E32" s="32" t="str">
        <f>IF(AND(C32&lt;&gt;"",D32&lt;&gt;""),VLOOKUP(C32&amp;":"&amp;D32,データ!$E$2:$F$66,2,FALSE),"")</f>
        <v/>
      </c>
      <c r="F32" s="9"/>
      <c r="G32" s="9"/>
      <c r="H32" s="40"/>
      <c r="I32" s="13"/>
      <c r="J32" s="40"/>
      <c r="K32" s="14"/>
    </row>
    <row r="33" spans="1:11" s="4" customFormat="1" ht="15" customHeight="1" x14ac:dyDescent="0.15">
      <c r="A33" s="9"/>
      <c r="B33" s="9"/>
      <c r="C33" s="9"/>
      <c r="D33" s="9"/>
      <c r="E33" s="32" t="str">
        <f>IF(AND(C33&lt;&gt;"",D33&lt;&gt;""),VLOOKUP(C33&amp;":"&amp;D33,データ!$E$2:$F$66,2,FALSE),"")</f>
        <v/>
      </c>
      <c r="F33" s="9"/>
      <c r="G33" s="9"/>
      <c r="H33" s="39"/>
      <c r="I33" s="10"/>
      <c r="J33" s="39"/>
      <c r="K33" s="11"/>
    </row>
    <row r="34" spans="1:11" s="4" customFormat="1" ht="15" customHeight="1" x14ac:dyDescent="0.15">
      <c r="A34" s="9"/>
      <c r="B34" s="9"/>
      <c r="C34" s="9"/>
      <c r="D34" s="9"/>
      <c r="E34" s="32" t="str">
        <f>IF(AND(C34&lt;&gt;"",D34&lt;&gt;""),VLOOKUP(C34&amp;":"&amp;D34,データ!$E$2:$F$66,2,FALSE),"")</f>
        <v/>
      </c>
      <c r="F34" s="9"/>
      <c r="G34" s="9"/>
      <c r="H34" s="39"/>
      <c r="I34" s="10"/>
      <c r="J34" s="39"/>
      <c r="K34" s="11"/>
    </row>
    <row r="35" spans="1:11" s="4" customFormat="1" ht="15" customHeight="1" x14ac:dyDescent="0.15">
      <c r="A35" s="9"/>
      <c r="B35" s="9"/>
      <c r="C35" s="9"/>
      <c r="D35" s="9"/>
      <c r="E35" s="32" t="str">
        <f>IF(AND(C35&lt;&gt;"",D35&lt;&gt;""),VLOOKUP(C35&amp;":"&amp;D35,データ!$E$2:$F$66,2,FALSE),"")</f>
        <v/>
      </c>
      <c r="F35" s="9"/>
      <c r="G35" s="9"/>
      <c r="H35" s="39"/>
      <c r="I35" s="10"/>
      <c r="J35" s="39"/>
      <c r="K35" s="11"/>
    </row>
    <row r="36" spans="1:11" s="4" customFormat="1" ht="15" customHeight="1" x14ac:dyDescent="0.15">
      <c r="A36" s="9"/>
      <c r="B36" s="9"/>
      <c r="C36" s="9"/>
      <c r="D36" s="9"/>
      <c r="E36" s="32" t="str">
        <f>IF(AND(C36&lt;&gt;"",D36&lt;&gt;""),VLOOKUP(C36&amp;":"&amp;D36,データ!$E$2:$F$66,2,FALSE),"")</f>
        <v/>
      </c>
      <c r="F36" s="9"/>
      <c r="G36" s="9"/>
      <c r="H36" s="39"/>
      <c r="I36" s="10"/>
      <c r="J36" s="39"/>
      <c r="K36" s="11"/>
    </row>
    <row r="37" spans="1:11" s="4" customFormat="1" ht="15" customHeight="1" thickBot="1" x14ac:dyDescent="0.2">
      <c r="A37" s="9"/>
      <c r="B37" s="9"/>
      <c r="C37" s="9"/>
      <c r="D37" s="9"/>
      <c r="E37" s="32" t="str">
        <f>IF(AND(C37&lt;&gt;"",D37&lt;&gt;""),VLOOKUP(C37&amp;":"&amp;D37,データ!$E$2:$F$66,2,FALSE),"")</f>
        <v/>
      </c>
      <c r="F37" s="9"/>
      <c r="G37" s="9"/>
      <c r="H37" s="39"/>
      <c r="I37" s="10"/>
      <c r="J37" s="39"/>
      <c r="K37" s="11"/>
    </row>
    <row r="38" spans="1:11" s="4" customFormat="1" ht="15" customHeight="1" thickBot="1" x14ac:dyDescent="0.2">
      <c r="A38" s="30"/>
      <c r="B38" s="30"/>
      <c r="D38" s="29" t="s">
        <v>22</v>
      </c>
      <c r="E38" s="44">
        <f>SUM(E12:E37)</f>
        <v>0</v>
      </c>
      <c r="F38" s="28"/>
      <c r="G38" s="16"/>
      <c r="K38" s="17"/>
    </row>
    <row r="39" spans="1:11" s="4" customFormat="1" ht="15" customHeight="1" thickBot="1" x14ac:dyDescent="0.2">
      <c r="C39" s="25"/>
      <c r="D39" s="24" t="s">
        <v>21</v>
      </c>
      <c r="E39" s="44">
        <f>E38</f>
        <v>0</v>
      </c>
      <c r="F39" s="25"/>
      <c r="G39" s="16"/>
      <c r="I39" s="17"/>
    </row>
    <row r="40" spans="1:11" x14ac:dyDescent="0.15">
      <c r="D40" s="18"/>
      <c r="E40" s="2"/>
      <c r="F40" s="2"/>
      <c r="G40" s="18"/>
    </row>
    <row r="41" spans="1:11" x14ac:dyDescent="0.15">
      <c r="A41" s="18" t="s">
        <v>44</v>
      </c>
      <c r="E41" s="2"/>
      <c r="F41" s="2"/>
      <c r="G41" s="18"/>
    </row>
    <row r="42" spans="1:11" x14ac:dyDescent="0.15">
      <c r="A42" s="18" t="s">
        <v>12</v>
      </c>
      <c r="E42" s="2"/>
      <c r="F42" s="2"/>
      <c r="G42" s="18"/>
    </row>
    <row r="43" spans="1:11" x14ac:dyDescent="0.15">
      <c r="A43" s="18" t="s">
        <v>13</v>
      </c>
      <c r="E43" s="2"/>
      <c r="F43" s="2"/>
      <c r="G43" s="18"/>
    </row>
    <row r="44" spans="1:11" x14ac:dyDescent="0.15">
      <c r="A44" s="18"/>
      <c r="E44" s="2"/>
      <c r="F44" s="2"/>
      <c r="G44" s="18"/>
    </row>
    <row r="45" spans="1:11" x14ac:dyDescent="0.15">
      <c r="D45" s="18"/>
      <c r="E45" s="2"/>
      <c r="F45" s="2"/>
      <c r="G45" s="18"/>
    </row>
    <row r="46" spans="1:11" s="21" customFormat="1" ht="10.5" x14ac:dyDescent="0.15">
      <c r="D46" s="19"/>
      <c r="G46" s="19"/>
    </row>
    <row r="47" spans="1:11" s="21" customFormat="1" ht="10.5" x14ac:dyDescent="0.15">
      <c r="D47" s="19"/>
      <c r="G47" s="19"/>
    </row>
    <row r="48" spans="1:11" x14ac:dyDescent="0.15">
      <c r="E48" s="2"/>
      <c r="F48" s="2"/>
    </row>
    <row r="49" spans="5:7" x14ac:dyDescent="0.15">
      <c r="E49" s="2"/>
      <c r="F49" s="2"/>
    </row>
    <row r="50" spans="5:7" x14ac:dyDescent="0.15">
      <c r="E50" s="2"/>
      <c r="F50" s="2"/>
    </row>
    <row r="51" spans="5:7" x14ac:dyDescent="0.15">
      <c r="E51" s="2"/>
      <c r="F51" s="2"/>
    </row>
    <row r="52" spans="5:7" x14ac:dyDescent="0.15">
      <c r="E52" s="2"/>
      <c r="F52" s="2"/>
    </row>
    <row r="53" spans="5:7" x14ac:dyDescent="0.15">
      <c r="E53" s="2"/>
      <c r="F53" s="2"/>
    </row>
    <row r="54" spans="5:7" x14ac:dyDescent="0.15">
      <c r="E54" s="2"/>
      <c r="F54" s="2"/>
      <c r="G54" s="2"/>
    </row>
  </sheetData>
  <mergeCells count="2">
    <mergeCell ref="A1:K1"/>
    <mergeCell ref="A3:D3"/>
  </mergeCells>
  <phoneticPr fontId="2"/>
  <printOptions horizontalCentered="1"/>
  <pageMargins left="0.42" right="0.78740157480314965" top="0.64" bottom="0.77" header="0.32" footer="0.51181102362204722"/>
  <pageSetup paperSize="9" scale="68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データ!$C$2:$C$6</xm:f>
          </x14:formula1>
          <xm:sqref>C12:C37</xm:sqref>
        </x14:dataValidation>
        <x14:dataValidation type="list" allowBlank="1" showInputMessage="1" showErrorMessage="1" xr:uid="{00000000-0002-0000-0000-000001000000}">
          <x14:formula1>
            <xm:f>データ!$A$2:$A$14</xm:f>
          </x14:formula1>
          <xm:sqref>D12:D37</xm:sqref>
        </x14:dataValidation>
        <x14:dataValidation type="list" allowBlank="1" showInputMessage="1" showErrorMessage="1" xr:uid="{00000000-0002-0000-0000-000002000000}">
          <x14:formula1>
            <xm:f>データ!$B$2:$B$3</xm:f>
          </x14:formula1>
          <xm:sqref>F12:F37</xm:sqref>
        </x14:dataValidation>
        <x14:dataValidation type="list" allowBlank="1" showInputMessage="1" showErrorMessage="1" xr:uid="{00000000-0002-0000-0000-000003000000}">
          <x14:formula1>
            <xm:f>データ!$B$2:$B$4</xm:f>
          </x14:formula1>
          <xm:sqref>G12:G37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topLeftCell="G1" zoomScale="120" zoomScaleNormal="120" workbookViewId="0">
      <selection activeCell="K31" sqref="K31"/>
    </sheetView>
  </sheetViews>
  <sheetFormatPr defaultRowHeight="13.5" x14ac:dyDescent="0.15"/>
  <cols>
    <col min="1" max="1" width="22.125" hidden="1" customWidth="1"/>
    <col min="2" max="2" width="21.625" hidden="1" customWidth="1"/>
    <col min="3" max="3" width="30.875" hidden="1" customWidth="1"/>
    <col min="4" max="4" width="28.25" hidden="1" customWidth="1"/>
    <col min="5" max="5" width="48.75" hidden="1" customWidth="1"/>
    <col min="6" max="6" width="9" hidden="1" customWidth="1"/>
  </cols>
  <sheetData>
    <row r="1" spans="1:6" ht="14.25" thickBot="1" x14ac:dyDescent="0.2">
      <c r="A1" s="23" t="s">
        <v>31</v>
      </c>
      <c r="B1" s="23" t="s">
        <v>27</v>
      </c>
    </row>
    <row r="2" spans="1:6" ht="14.25" thickBot="1" x14ac:dyDescent="0.2">
      <c r="A2" s="19" t="s">
        <v>35</v>
      </c>
      <c r="B2" s="20" t="s">
        <v>42</v>
      </c>
      <c r="C2" s="45" t="s">
        <v>14</v>
      </c>
      <c r="D2" s="50" t="str">
        <f>$A$2</f>
        <v>①審判講習会</v>
      </c>
      <c r="E2" s="51" t="str">
        <f>C2&amp;":"&amp;D2</f>
        <v>団体会員:①審判講習会</v>
      </c>
      <c r="F2" s="27">
        <v>1500</v>
      </c>
    </row>
    <row r="3" spans="1:6" ht="14.25" thickBot="1" x14ac:dyDescent="0.2">
      <c r="A3" s="19" t="s">
        <v>36</v>
      </c>
      <c r="B3" s="20"/>
      <c r="C3" s="46" t="s">
        <v>23</v>
      </c>
      <c r="D3" s="50" t="str">
        <f t="shared" ref="D3:D6" si="0">$A$2</f>
        <v>①審判講習会</v>
      </c>
      <c r="E3" s="51" t="str">
        <f t="shared" ref="E3:E66" si="1">C3&amp;":"&amp;D3</f>
        <v>準団体/クラブチーム会員:①審判講習会</v>
      </c>
      <c r="F3" s="27">
        <v>1500</v>
      </c>
    </row>
    <row r="4" spans="1:6" ht="14.25" thickBot="1" x14ac:dyDescent="0.2">
      <c r="A4" s="19" t="s">
        <v>37</v>
      </c>
      <c r="B4" s="19"/>
      <c r="C4" s="47" t="s">
        <v>24</v>
      </c>
      <c r="D4" s="50" t="str">
        <f t="shared" si="0"/>
        <v>①審判講習会</v>
      </c>
      <c r="E4" s="51" t="str">
        <f t="shared" si="1"/>
        <v>ジュニア選手会員:①審判講習会</v>
      </c>
      <c r="F4" s="27">
        <v>1800</v>
      </c>
    </row>
    <row r="5" spans="1:6" ht="14.25" thickBot="1" x14ac:dyDescent="0.2">
      <c r="A5" s="19" t="s">
        <v>38</v>
      </c>
      <c r="B5" s="21"/>
      <c r="C5" s="46" t="s">
        <v>16</v>
      </c>
      <c r="D5" s="50" t="str">
        <f t="shared" si="0"/>
        <v>①審判講習会</v>
      </c>
      <c r="E5" s="51" t="str">
        <f t="shared" si="1"/>
        <v>学連会員:①審判講習会</v>
      </c>
      <c r="F5" s="27">
        <v>1500</v>
      </c>
    </row>
    <row r="6" spans="1:6" ht="14.25" thickBot="1" x14ac:dyDescent="0.2">
      <c r="A6" s="19" t="s">
        <v>15</v>
      </c>
      <c r="B6" s="21"/>
      <c r="C6" s="48" t="s">
        <v>18</v>
      </c>
      <c r="D6" s="50" t="str">
        <f t="shared" si="0"/>
        <v>①審判講習会</v>
      </c>
      <c r="E6" s="51" t="str">
        <f t="shared" si="1"/>
        <v>その他:①審判講習会</v>
      </c>
      <c r="F6" s="27">
        <v>1800</v>
      </c>
    </row>
    <row r="7" spans="1:6" ht="14.25" thickBot="1" x14ac:dyDescent="0.2">
      <c r="A7" s="19" t="s">
        <v>17</v>
      </c>
      <c r="B7" s="21"/>
      <c r="C7" s="49" t="str">
        <f>C2</f>
        <v>団体会員</v>
      </c>
      <c r="D7" s="50" t="str">
        <f>$A$3</f>
        <v>②2級受験(審判講習会含む)</v>
      </c>
      <c r="E7" s="51" t="str">
        <f t="shared" si="1"/>
        <v>団体会員:②2級受験(審判講習会含む)</v>
      </c>
      <c r="F7" s="27">
        <v>5500</v>
      </c>
    </row>
    <row r="8" spans="1:6" ht="14.25" thickBot="1" x14ac:dyDescent="0.2">
      <c r="A8" s="19" t="s">
        <v>19</v>
      </c>
      <c r="B8" s="21"/>
      <c r="C8" s="49" t="str">
        <f t="shared" ref="C8:C66" si="2">C3</f>
        <v>準団体/クラブチーム会員</v>
      </c>
      <c r="D8" s="50" t="str">
        <f t="shared" ref="D8:D11" si="3">$A$3</f>
        <v>②2級受験(審判講習会含む)</v>
      </c>
      <c r="E8" s="51" t="str">
        <f t="shared" si="1"/>
        <v>準団体/クラブチーム会員:②2級受験(審判講習会含む)</v>
      </c>
      <c r="F8" s="27">
        <v>6050</v>
      </c>
    </row>
    <row r="9" spans="1:6" ht="14.25" thickBot="1" x14ac:dyDescent="0.2">
      <c r="A9" s="19" t="s">
        <v>39</v>
      </c>
      <c r="B9" s="21"/>
      <c r="C9" s="49" t="str">
        <f t="shared" si="2"/>
        <v>ジュニア選手会員</v>
      </c>
      <c r="D9" s="50" t="str">
        <f t="shared" si="3"/>
        <v>②2級受験(審判講習会含む)</v>
      </c>
      <c r="E9" s="51" t="str">
        <f t="shared" si="1"/>
        <v>ジュニア選手会員:②2級受験(審判講習会含む)</v>
      </c>
      <c r="F9" s="27" t="s">
        <v>20</v>
      </c>
    </row>
    <row r="10" spans="1:6" ht="14.25" thickBot="1" x14ac:dyDescent="0.2">
      <c r="A10" s="19" t="s">
        <v>40</v>
      </c>
      <c r="B10" s="21"/>
      <c r="C10" s="49" t="str">
        <f t="shared" si="2"/>
        <v>学連会員</v>
      </c>
      <c r="D10" s="50" t="str">
        <f t="shared" si="3"/>
        <v>②2級受験(審判講習会含む)</v>
      </c>
      <c r="E10" s="51" t="str">
        <f t="shared" si="1"/>
        <v>学連会員:②2級受験(審判講習会含む)</v>
      </c>
      <c r="F10" s="27">
        <v>6050</v>
      </c>
    </row>
    <row r="11" spans="1:6" ht="14.25" thickBot="1" x14ac:dyDescent="0.2">
      <c r="A11" s="19" t="s">
        <v>41</v>
      </c>
      <c r="B11" s="21"/>
      <c r="C11" s="49" t="str">
        <f t="shared" si="2"/>
        <v>その他</v>
      </c>
      <c r="D11" s="50" t="str">
        <f t="shared" si="3"/>
        <v>②2級受験(審判講習会含む)</v>
      </c>
      <c r="E11" s="51" t="str">
        <f t="shared" si="1"/>
        <v>その他:②2級受験(審判講習会含む)</v>
      </c>
      <c r="F11" s="27">
        <v>6600</v>
      </c>
    </row>
    <row r="12" spans="1:6" ht="14.25" thickBot="1" x14ac:dyDescent="0.2">
      <c r="A12" s="21" t="s">
        <v>32</v>
      </c>
      <c r="B12" s="21"/>
      <c r="C12" s="49" t="str">
        <f>C7</f>
        <v>団体会員</v>
      </c>
      <c r="D12" s="52" t="str">
        <f>$A$4</f>
        <v>②3級受験(審判講習会含む)</v>
      </c>
      <c r="E12" s="51" t="str">
        <f t="shared" si="1"/>
        <v>団体会員:②3級受験(審判講習会含む)</v>
      </c>
      <c r="F12" s="27">
        <v>3300</v>
      </c>
    </row>
    <row r="13" spans="1:6" ht="14.25" thickBot="1" x14ac:dyDescent="0.2">
      <c r="A13" s="21" t="s">
        <v>33</v>
      </c>
      <c r="B13" s="21"/>
      <c r="C13" s="49" t="str">
        <f t="shared" si="2"/>
        <v>準団体/クラブチーム会員</v>
      </c>
      <c r="D13" s="52" t="str">
        <f t="shared" ref="D13:D16" si="4">$A$4</f>
        <v>②3級受験(審判講習会含む)</v>
      </c>
      <c r="E13" s="51" t="str">
        <f t="shared" si="1"/>
        <v>準団体/クラブチーム会員:②3級受験(審判講習会含む)</v>
      </c>
      <c r="F13" s="27">
        <v>3850</v>
      </c>
    </row>
    <row r="14" spans="1:6" ht="14.25" thickBot="1" x14ac:dyDescent="0.2">
      <c r="A14" s="21" t="s">
        <v>34</v>
      </c>
      <c r="B14" s="21"/>
      <c r="C14" s="49" t="str">
        <f t="shared" si="2"/>
        <v>ジュニア選手会員</v>
      </c>
      <c r="D14" s="52" t="str">
        <f t="shared" si="4"/>
        <v>②3級受験(審判講習会含む)</v>
      </c>
      <c r="E14" s="51" t="str">
        <f t="shared" si="1"/>
        <v>ジュニア選手会員:②3級受験(審判講習会含む)</v>
      </c>
      <c r="F14" s="27" t="s">
        <v>20</v>
      </c>
    </row>
    <row r="15" spans="1:6" ht="14.25" thickBot="1" x14ac:dyDescent="0.2">
      <c r="C15" s="49" t="str">
        <f t="shared" si="2"/>
        <v>学連会員</v>
      </c>
      <c r="D15" s="52" t="str">
        <f t="shared" si="4"/>
        <v>②3級受験(審判講習会含む)</v>
      </c>
      <c r="E15" s="51" t="str">
        <f t="shared" si="1"/>
        <v>学連会員:②3級受験(審判講習会含む)</v>
      </c>
      <c r="F15" s="27">
        <v>3850</v>
      </c>
    </row>
    <row r="16" spans="1:6" ht="14.25" thickBot="1" x14ac:dyDescent="0.2">
      <c r="C16" s="49" t="str">
        <f t="shared" si="2"/>
        <v>その他</v>
      </c>
      <c r="D16" s="52" t="str">
        <f t="shared" si="4"/>
        <v>②3級受験(審判講習会含む)</v>
      </c>
      <c r="E16" s="51" t="str">
        <f t="shared" si="1"/>
        <v>その他:②3級受験(審判講習会含む)</v>
      </c>
      <c r="F16" s="27">
        <v>4400</v>
      </c>
    </row>
    <row r="17" spans="3:6" ht="14.25" thickBot="1" x14ac:dyDescent="0.2">
      <c r="C17" s="49" t="str">
        <f>C12</f>
        <v>団体会員</v>
      </c>
      <c r="D17" s="50" t="str">
        <f>$A$5</f>
        <v>②4級受験(審判講習会含む)</v>
      </c>
      <c r="E17" s="51" t="str">
        <f t="shared" si="1"/>
        <v>団体会員:②4級受験(審判講習会含む)</v>
      </c>
      <c r="F17" s="27">
        <v>3300</v>
      </c>
    </row>
    <row r="18" spans="3:6" ht="14.25" thickBot="1" x14ac:dyDescent="0.2">
      <c r="C18" s="49" t="str">
        <f t="shared" si="2"/>
        <v>準団体/クラブチーム会員</v>
      </c>
      <c r="D18" s="50" t="str">
        <f t="shared" ref="D18:D21" si="5">$A$5</f>
        <v>②4級受験(審判講習会含む)</v>
      </c>
      <c r="E18" s="51" t="str">
        <f t="shared" si="1"/>
        <v>準団体/クラブチーム会員:②4級受験(審判講習会含む)</v>
      </c>
      <c r="F18" s="27">
        <v>3850</v>
      </c>
    </row>
    <row r="19" spans="3:6" ht="14.25" thickBot="1" x14ac:dyDescent="0.2">
      <c r="C19" s="49" t="str">
        <f t="shared" si="2"/>
        <v>ジュニア選手会員</v>
      </c>
      <c r="D19" s="50" t="str">
        <f t="shared" si="5"/>
        <v>②4級受験(審判講習会含む)</v>
      </c>
      <c r="E19" s="51" t="str">
        <f t="shared" si="1"/>
        <v>ジュニア選手会員:②4級受験(審判講習会含む)</v>
      </c>
      <c r="F19" s="27">
        <v>4400</v>
      </c>
    </row>
    <row r="20" spans="3:6" ht="14.25" thickBot="1" x14ac:dyDescent="0.2">
      <c r="C20" s="49" t="str">
        <f t="shared" si="2"/>
        <v>学連会員</v>
      </c>
      <c r="D20" s="50" t="str">
        <f t="shared" si="5"/>
        <v>②4級受験(審判講習会含む)</v>
      </c>
      <c r="E20" s="51" t="str">
        <f t="shared" si="1"/>
        <v>学連会員:②4級受験(審判講習会含む)</v>
      </c>
      <c r="F20" s="27">
        <v>3850</v>
      </c>
    </row>
    <row r="21" spans="3:6" ht="14.25" thickBot="1" x14ac:dyDescent="0.2">
      <c r="C21" s="49" t="str">
        <f t="shared" si="2"/>
        <v>その他</v>
      </c>
      <c r="D21" s="50" t="str">
        <f t="shared" si="5"/>
        <v>②4級受験(審判講習会含む)</v>
      </c>
      <c r="E21" s="51" t="str">
        <f t="shared" si="1"/>
        <v>その他:②4級受験(審判講習会含む)</v>
      </c>
      <c r="F21" s="27">
        <v>4400</v>
      </c>
    </row>
    <row r="22" spans="3:6" ht="14.25" thickBot="1" x14ac:dyDescent="0.2">
      <c r="C22" s="49" t="str">
        <f>C17</f>
        <v>団体会員</v>
      </c>
      <c r="D22" s="50" t="str">
        <f>$A$6</f>
        <v>2級受験のみ</v>
      </c>
      <c r="E22" s="51" t="str">
        <f t="shared" si="1"/>
        <v>団体会員:2級受験のみ</v>
      </c>
      <c r="F22" s="27">
        <v>5500</v>
      </c>
    </row>
    <row r="23" spans="3:6" ht="14.25" thickBot="1" x14ac:dyDescent="0.2">
      <c r="C23" s="49" t="str">
        <f t="shared" si="2"/>
        <v>準団体/クラブチーム会員</v>
      </c>
      <c r="D23" s="50" t="str">
        <f t="shared" ref="D23:D26" si="6">$A$6</f>
        <v>2級受験のみ</v>
      </c>
      <c r="E23" s="51" t="str">
        <f t="shared" si="1"/>
        <v>準団体/クラブチーム会員:2級受験のみ</v>
      </c>
      <c r="F23" s="27" t="s">
        <v>20</v>
      </c>
    </row>
    <row r="24" spans="3:6" ht="14.25" thickBot="1" x14ac:dyDescent="0.2">
      <c r="C24" s="49" t="str">
        <f t="shared" si="2"/>
        <v>ジュニア選手会員</v>
      </c>
      <c r="D24" s="50" t="str">
        <f t="shared" si="6"/>
        <v>2級受験のみ</v>
      </c>
      <c r="E24" s="51" t="str">
        <f t="shared" si="1"/>
        <v>ジュニア選手会員:2級受験のみ</v>
      </c>
      <c r="F24" s="27" t="s">
        <v>20</v>
      </c>
    </row>
    <row r="25" spans="3:6" ht="14.25" thickBot="1" x14ac:dyDescent="0.2">
      <c r="C25" s="49" t="str">
        <f t="shared" si="2"/>
        <v>学連会員</v>
      </c>
      <c r="D25" s="50" t="str">
        <f t="shared" si="6"/>
        <v>2級受験のみ</v>
      </c>
      <c r="E25" s="51" t="str">
        <f t="shared" si="1"/>
        <v>学連会員:2級受験のみ</v>
      </c>
      <c r="F25" s="27" t="s">
        <v>20</v>
      </c>
    </row>
    <row r="26" spans="3:6" ht="14.25" thickBot="1" x14ac:dyDescent="0.2">
      <c r="C26" s="49" t="str">
        <f t="shared" si="2"/>
        <v>その他</v>
      </c>
      <c r="D26" s="50" t="str">
        <f t="shared" si="6"/>
        <v>2級受験のみ</v>
      </c>
      <c r="E26" s="51" t="str">
        <f t="shared" si="1"/>
        <v>その他:2級受験のみ</v>
      </c>
      <c r="F26" s="27" t="s">
        <v>20</v>
      </c>
    </row>
    <row r="27" spans="3:6" ht="14.25" thickBot="1" x14ac:dyDescent="0.2">
      <c r="C27" s="49" t="str">
        <f>C22</f>
        <v>団体会員</v>
      </c>
      <c r="D27" s="50" t="str">
        <f>$A$7</f>
        <v>3級受験のみ</v>
      </c>
      <c r="E27" s="51" t="str">
        <f t="shared" si="1"/>
        <v>団体会員:3級受験のみ</v>
      </c>
      <c r="F27" s="27" t="s">
        <v>20</v>
      </c>
    </row>
    <row r="28" spans="3:6" ht="14.25" thickBot="1" x14ac:dyDescent="0.2">
      <c r="C28" s="49" t="str">
        <f t="shared" si="2"/>
        <v>準団体/クラブチーム会員</v>
      </c>
      <c r="D28" s="50" t="str">
        <f t="shared" ref="D28:D31" si="7">$A$7</f>
        <v>3級受験のみ</v>
      </c>
      <c r="E28" s="51" t="str">
        <f t="shared" si="1"/>
        <v>準団体/クラブチーム会員:3級受験のみ</v>
      </c>
      <c r="F28" s="27" t="s">
        <v>20</v>
      </c>
    </row>
    <row r="29" spans="3:6" ht="14.25" thickBot="1" x14ac:dyDescent="0.2">
      <c r="C29" s="49" t="str">
        <f t="shared" si="2"/>
        <v>ジュニア選手会員</v>
      </c>
      <c r="D29" s="50" t="str">
        <f t="shared" si="7"/>
        <v>3級受験のみ</v>
      </c>
      <c r="E29" s="51" t="str">
        <f t="shared" si="1"/>
        <v>ジュニア選手会員:3級受験のみ</v>
      </c>
      <c r="F29" s="27" t="s">
        <v>20</v>
      </c>
    </row>
    <row r="30" spans="3:6" ht="14.25" thickBot="1" x14ac:dyDescent="0.2">
      <c r="C30" s="49" t="str">
        <f t="shared" si="2"/>
        <v>学連会員</v>
      </c>
      <c r="D30" s="50" t="str">
        <f t="shared" si="7"/>
        <v>3級受験のみ</v>
      </c>
      <c r="E30" s="51" t="str">
        <f t="shared" si="1"/>
        <v>学連会員:3級受験のみ</v>
      </c>
      <c r="F30" s="27" t="s">
        <v>20</v>
      </c>
    </row>
    <row r="31" spans="3:6" ht="14.25" thickBot="1" x14ac:dyDescent="0.2">
      <c r="C31" s="49" t="str">
        <f t="shared" si="2"/>
        <v>その他</v>
      </c>
      <c r="D31" s="50" t="str">
        <f t="shared" si="7"/>
        <v>3級受験のみ</v>
      </c>
      <c r="E31" s="51" t="str">
        <f t="shared" si="1"/>
        <v>その他:3級受験のみ</v>
      </c>
      <c r="F31" s="27" t="s">
        <v>20</v>
      </c>
    </row>
    <row r="32" spans="3:6" ht="14.25" thickBot="1" x14ac:dyDescent="0.2">
      <c r="C32" s="49" t="str">
        <f>C27</f>
        <v>団体会員</v>
      </c>
      <c r="D32" s="50" t="str">
        <f>$A$8</f>
        <v>4級受験のみ</v>
      </c>
      <c r="E32" s="51" t="str">
        <f t="shared" si="1"/>
        <v>団体会員:4級受験のみ</v>
      </c>
      <c r="F32" s="27" t="s">
        <v>20</v>
      </c>
    </row>
    <row r="33" spans="3:6" ht="14.25" thickBot="1" x14ac:dyDescent="0.2">
      <c r="C33" s="49" t="str">
        <f t="shared" si="2"/>
        <v>準団体/クラブチーム会員</v>
      </c>
      <c r="D33" s="50" t="str">
        <f t="shared" ref="D33:D36" si="8">$A$8</f>
        <v>4級受験のみ</v>
      </c>
      <c r="E33" s="51" t="str">
        <f t="shared" si="1"/>
        <v>準団体/クラブチーム会員:4級受験のみ</v>
      </c>
      <c r="F33" s="27" t="s">
        <v>20</v>
      </c>
    </row>
    <row r="34" spans="3:6" ht="14.25" thickBot="1" x14ac:dyDescent="0.2">
      <c r="C34" s="49" t="str">
        <f t="shared" si="2"/>
        <v>ジュニア選手会員</v>
      </c>
      <c r="D34" s="50" t="str">
        <f t="shared" si="8"/>
        <v>4級受験のみ</v>
      </c>
      <c r="E34" s="51" t="str">
        <f t="shared" si="1"/>
        <v>ジュニア選手会員:4級受験のみ</v>
      </c>
      <c r="F34" s="27" t="s">
        <v>20</v>
      </c>
    </row>
    <row r="35" spans="3:6" ht="14.25" thickBot="1" x14ac:dyDescent="0.2">
      <c r="C35" s="49" t="str">
        <f t="shared" si="2"/>
        <v>学連会員</v>
      </c>
      <c r="D35" s="50" t="str">
        <f t="shared" si="8"/>
        <v>4級受験のみ</v>
      </c>
      <c r="E35" s="51" t="str">
        <f t="shared" si="1"/>
        <v>学連会員:4級受験のみ</v>
      </c>
      <c r="F35" s="27" t="s">
        <v>20</v>
      </c>
    </row>
    <row r="36" spans="3:6" ht="14.25" thickBot="1" x14ac:dyDescent="0.2">
      <c r="C36" s="49" t="str">
        <f t="shared" si="2"/>
        <v>その他</v>
      </c>
      <c r="D36" s="50" t="str">
        <f t="shared" si="8"/>
        <v>4級受験のみ</v>
      </c>
      <c r="E36" s="51" t="str">
        <f t="shared" si="1"/>
        <v>その他:4級受験のみ</v>
      </c>
      <c r="F36" s="27" t="s">
        <v>20</v>
      </c>
    </row>
    <row r="37" spans="3:6" ht="14.25" thickBot="1" x14ac:dyDescent="0.2">
      <c r="C37" s="49" t="str">
        <f>C32</f>
        <v>団体会員</v>
      </c>
      <c r="D37" s="50" t="str">
        <f>$A$9</f>
        <v>③2級実技追試受験のみ</v>
      </c>
      <c r="E37" s="51" t="str">
        <f t="shared" si="1"/>
        <v>団体会員:③2級実技追試受験のみ</v>
      </c>
      <c r="F37" s="27">
        <v>1500</v>
      </c>
    </row>
    <row r="38" spans="3:6" ht="14.25" thickBot="1" x14ac:dyDescent="0.2">
      <c r="C38" s="49" t="str">
        <f t="shared" si="2"/>
        <v>準団体/クラブチーム会員</v>
      </c>
      <c r="D38" s="50" t="str">
        <f t="shared" ref="D38:D41" si="9">$A$9</f>
        <v>③2級実技追試受験のみ</v>
      </c>
      <c r="E38" s="51" t="str">
        <f t="shared" si="1"/>
        <v>準団体/クラブチーム会員:③2級実技追試受験のみ</v>
      </c>
      <c r="F38" s="27">
        <v>1500</v>
      </c>
    </row>
    <row r="39" spans="3:6" ht="14.25" thickBot="1" x14ac:dyDescent="0.2">
      <c r="C39" s="49" t="str">
        <f t="shared" si="2"/>
        <v>ジュニア選手会員</v>
      </c>
      <c r="D39" s="50" t="str">
        <f t="shared" si="9"/>
        <v>③2級実技追試受験のみ</v>
      </c>
      <c r="E39" s="51" t="str">
        <f t="shared" si="1"/>
        <v>ジュニア選手会員:③2級実技追試受験のみ</v>
      </c>
      <c r="F39" s="27" t="s">
        <v>20</v>
      </c>
    </row>
    <row r="40" spans="3:6" ht="14.25" thickBot="1" x14ac:dyDescent="0.2">
      <c r="C40" s="49" t="str">
        <f t="shared" si="2"/>
        <v>学連会員</v>
      </c>
      <c r="D40" s="50" t="str">
        <f t="shared" si="9"/>
        <v>③2級実技追試受験のみ</v>
      </c>
      <c r="E40" s="51" t="str">
        <f t="shared" si="1"/>
        <v>学連会員:③2級実技追試受験のみ</v>
      </c>
      <c r="F40" s="27">
        <v>1500</v>
      </c>
    </row>
    <row r="41" spans="3:6" ht="14.25" thickBot="1" x14ac:dyDescent="0.2">
      <c r="C41" s="49" t="str">
        <f t="shared" si="2"/>
        <v>その他</v>
      </c>
      <c r="D41" s="50" t="str">
        <f t="shared" si="9"/>
        <v>③2級実技追試受験のみ</v>
      </c>
      <c r="E41" s="51" t="str">
        <f t="shared" si="1"/>
        <v>その他:③2級実技追試受験のみ</v>
      </c>
      <c r="F41" s="27">
        <v>1500</v>
      </c>
    </row>
    <row r="42" spans="3:6" ht="14.25" thickBot="1" x14ac:dyDescent="0.2">
      <c r="C42" s="49" t="str">
        <f>C37</f>
        <v>団体会員</v>
      </c>
      <c r="D42" s="50" t="str">
        <f>$A$10</f>
        <v>③3級実技追試受験のみ</v>
      </c>
      <c r="E42" s="51" t="str">
        <f t="shared" si="1"/>
        <v>団体会員:③3級実技追試受験のみ</v>
      </c>
      <c r="F42" s="27">
        <v>1500</v>
      </c>
    </row>
    <row r="43" spans="3:6" ht="14.25" thickBot="1" x14ac:dyDescent="0.2">
      <c r="C43" s="49" t="str">
        <f t="shared" si="2"/>
        <v>準団体/クラブチーム会員</v>
      </c>
      <c r="D43" s="50" t="str">
        <f t="shared" ref="D43:D46" si="10">$A$10</f>
        <v>③3級実技追試受験のみ</v>
      </c>
      <c r="E43" s="51" t="str">
        <f t="shared" si="1"/>
        <v>準団体/クラブチーム会員:③3級実技追試受験のみ</v>
      </c>
      <c r="F43" s="27">
        <v>1500</v>
      </c>
    </row>
    <row r="44" spans="3:6" ht="14.25" thickBot="1" x14ac:dyDescent="0.2">
      <c r="C44" s="49" t="str">
        <f t="shared" si="2"/>
        <v>ジュニア選手会員</v>
      </c>
      <c r="D44" s="50" t="str">
        <f t="shared" si="10"/>
        <v>③3級実技追試受験のみ</v>
      </c>
      <c r="E44" s="51" t="str">
        <f t="shared" si="1"/>
        <v>ジュニア選手会員:③3級実技追試受験のみ</v>
      </c>
      <c r="F44" s="27" t="s">
        <v>20</v>
      </c>
    </row>
    <row r="45" spans="3:6" ht="14.25" thickBot="1" x14ac:dyDescent="0.2">
      <c r="C45" s="49" t="str">
        <f t="shared" si="2"/>
        <v>学連会員</v>
      </c>
      <c r="D45" s="50" t="str">
        <f t="shared" si="10"/>
        <v>③3級実技追試受験のみ</v>
      </c>
      <c r="E45" s="51" t="str">
        <f t="shared" si="1"/>
        <v>学連会員:③3級実技追試受験のみ</v>
      </c>
      <c r="F45" s="27">
        <v>1500</v>
      </c>
    </row>
    <row r="46" spans="3:6" ht="14.25" thickBot="1" x14ac:dyDescent="0.2">
      <c r="C46" s="49" t="str">
        <f t="shared" si="2"/>
        <v>その他</v>
      </c>
      <c r="D46" s="50" t="str">
        <f t="shared" si="10"/>
        <v>③3級実技追試受験のみ</v>
      </c>
      <c r="E46" s="51" t="str">
        <f t="shared" si="1"/>
        <v>その他:③3級実技追試受験のみ</v>
      </c>
      <c r="F46" s="27">
        <v>1500</v>
      </c>
    </row>
    <row r="47" spans="3:6" ht="14.25" thickBot="1" x14ac:dyDescent="0.2">
      <c r="C47" s="49" t="str">
        <f>C42</f>
        <v>団体会員</v>
      </c>
      <c r="D47" s="50" t="str">
        <f>$A$11</f>
        <v>③4級実技追試受験のみ</v>
      </c>
      <c r="E47" s="51" t="str">
        <f t="shared" si="1"/>
        <v>団体会員:③4級実技追試受験のみ</v>
      </c>
      <c r="F47" s="27">
        <v>1500</v>
      </c>
    </row>
    <row r="48" spans="3:6" ht="14.25" thickBot="1" x14ac:dyDescent="0.2">
      <c r="C48" s="49" t="str">
        <f t="shared" si="2"/>
        <v>準団体/クラブチーム会員</v>
      </c>
      <c r="D48" s="50" t="str">
        <f t="shared" ref="D48:D51" si="11">$A$11</f>
        <v>③4級実技追試受験のみ</v>
      </c>
      <c r="E48" s="51" t="str">
        <f t="shared" si="1"/>
        <v>準団体/クラブチーム会員:③4級実技追試受験のみ</v>
      </c>
      <c r="F48" s="27">
        <v>1500</v>
      </c>
    </row>
    <row r="49" spans="3:6" ht="14.25" thickBot="1" x14ac:dyDescent="0.2">
      <c r="C49" s="49" t="str">
        <f t="shared" si="2"/>
        <v>ジュニア選手会員</v>
      </c>
      <c r="D49" s="50" t="str">
        <f t="shared" si="11"/>
        <v>③4級実技追試受験のみ</v>
      </c>
      <c r="E49" s="51" t="str">
        <f t="shared" si="1"/>
        <v>ジュニア選手会員:③4級実技追試受験のみ</v>
      </c>
      <c r="F49" s="27">
        <v>1500</v>
      </c>
    </row>
    <row r="50" spans="3:6" ht="14.25" thickBot="1" x14ac:dyDescent="0.2">
      <c r="C50" s="49" t="str">
        <f t="shared" si="2"/>
        <v>学連会員</v>
      </c>
      <c r="D50" s="50" t="str">
        <f t="shared" si="11"/>
        <v>③4級実技追試受験のみ</v>
      </c>
      <c r="E50" s="51" t="str">
        <f t="shared" si="1"/>
        <v>学連会員:③4級実技追試受験のみ</v>
      </c>
      <c r="F50" s="27">
        <v>1500</v>
      </c>
    </row>
    <row r="51" spans="3:6" ht="14.25" thickBot="1" x14ac:dyDescent="0.2">
      <c r="C51" s="49" t="str">
        <f t="shared" si="2"/>
        <v>その他</v>
      </c>
      <c r="D51" s="50" t="str">
        <f t="shared" si="11"/>
        <v>③4級実技追試受験のみ</v>
      </c>
      <c r="E51" s="51" t="str">
        <f t="shared" si="1"/>
        <v>その他:③4級実技追試受験のみ</v>
      </c>
      <c r="F51" s="27">
        <v>1500</v>
      </c>
    </row>
    <row r="52" spans="3:6" ht="14.25" thickBot="1" x14ac:dyDescent="0.2">
      <c r="C52" s="49" t="str">
        <f>C47</f>
        <v>団体会員</v>
      </c>
      <c r="D52" s="50" t="str">
        <f>$A$12</f>
        <v>2級追試（講習会含む）</v>
      </c>
      <c r="E52" s="51" t="str">
        <f t="shared" si="1"/>
        <v>団体会員:2級追試（講習会含む）</v>
      </c>
      <c r="F52" s="27">
        <v>3000</v>
      </c>
    </row>
    <row r="53" spans="3:6" ht="14.25" thickBot="1" x14ac:dyDescent="0.2">
      <c r="C53" s="49" t="str">
        <f t="shared" si="2"/>
        <v>準団体/クラブチーム会員</v>
      </c>
      <c r="D53" s="50" t="str">
        <f t="shared" ref="D53:D56" si="12">$A$12</f>
        <v>2級追試（講習会含む）</v>
      </c>
      <c r="E53" s="51" t="str">
        <f t="shared" si="1"/>
        <v>準団体/クラブチーム会員:2級追試（講習会含む）</v>
      </c>
      <c r="F53" s="27">
        <v>3000</v>
      </c>
    </row>
    <row r="54" spans="3:6" ht="14.25" thickBot="1" x14ac:dyDescent="0.2">
      <c r="C54" s="49" t="str">
        <f t="shared" si="2"/>
        <v>ジュニア選手会員</v>
      </c>
      <c r="D54" s="50" t="str">
        <f t="shared" si="12"/>
        <v>2級追試（講習会含む）</v>
      </c>
      <c r="E54" s="51" t="str">
        <f t="shared" si="1"/>
        <v>ジュニア選手会員:2級追試（講習会含む）</v>
      </c>
      <c r="F54" s="27" t="s">
        <v>20</v>
      </c>
    </row>
    <row r="55" spans="3:6" ht="14.25" thickBot="1" x14ac:dyDescent="0.2">
      <c r="C55" s="49" t="str">
        <f t="shared" si="2"/>
        <v>学連会員</v>
      </c>
      <c r="D55" s="50" t="str">
        <f t="shared" si="12"/>
        <v>2級追試（講習会含む）</v>
      </c>
      <c r="E55" s="51" t="str">
        <f t="shared" si="1"/>
        <v>学連会員:2級追試（講習会含む）</v>
      </c>
      <c r="F55" s="27">
        <v>3000</v>
      </c>
    </row>
    <row r="56" spans="3:6" ht="14.25" thickBot="1" x14ac:dyDescent="0.2">
      <c r="C56" s="49" t="str">
        <f t="shared" si="2"/>
        <v>その他</v>
      </c>
      <c r="D56" s="50" t="str">
        <f t="shared" si="12"/>
        <v>2級追試（講習会含む）</v>
      </c>
      <c r="E56" s="51" t="str">
        <f t="shared" si="1"/>
        <v>その他:2級追試（講習会含む）</v>
      </c>
      <c r="F56" s="27">
        <v>3300</v>
      </c>
    </row>
    <row r="57" spans="3:6" ht="14.25" thickBot="1" x14ac:dyDescent="0.2">
      <c r="C57" s="49" t="str">
        <f>C52</f>
        <v>団体会員</v>
      </c>
      <c r="D57" s="50" t="str">
        <f>$A$13</f>
        <v>3級追試（講習会含む）</v>
      </c>
      <c r="E57" s="51" t="str">
        <f t="shared" si="1"/>
        <v>団体会員:3級追試（講習会含む）</v>
      </c>
      <c r="F57" s="27">
        <v>3000</v>
      </c>
    </row>
    <row r="58" spans="3:6" ht="14.25" thickBot="1" x14ac:dyDescent="0.2">
      <c r="C58" s="49" t="str">
        <f t="shared" si="2"/>
        <v>準団体/クラブチーム会員</v>
      </c>
      <c r="D58" s="50" t="str">
        <f t="shared" ref="D58:D61" si="13">$A$13</f>
        <v>3級追試（講習会含む）</v>
      </c>
      <c r="E58" s="51" t="str">
        <f t="shared" si="1"/>
        <v>準団体/クラブチーム会員:3級追試（講習会含む）</v>
      </c>
      <c r="F58" s="27">
        <v>3000</v>
      </c>
    </row>
    <row r="59" spans="3:6" ht="14.25" thickBot="1" x14ac:dyDescent="0.2">
      <c r="C59" s="49" t="str">
        <f t="shared" si="2"/>
        <v>ジュニア選手会員</v>
      </c>
      <c r="D59" s="50" t="str">
        <f t="shared" si="13"/>
        <v>3級追試（講習会含む）</v>
      </c>
      <c r="E59" s="51" t="str">
        <f t="shared" si="1"/>
        <v>ジュニア選手会員:3級追試（講習会含む）</v>
      </c>
      <c r="F59" s="27" t="s">
        <v>20</v>
      </c>
    </row>
    <row r="60" spans="3:6" ht="14.25" thickBot="1" x14ac:dyDescent="0.2">
      <c r="C60" s="49" t="str">
        <f t="shared" si="2"/>
        <v>学連会員</v>
      </c>
      <c r="D60" s="50" t="str">
        <f t="shared" si="13"/>
        <v>3級追試（講習会含む）</v>
      </c>
      <c r="E60" s="51" t="str">
        <f t="shared" si="1"/>
        <v>学連会員:3級追試（講習会含む）</v>
      </c>
      <c r="F60" s="27">
        <v>3000</v>
      </c>
    </row>
    <row r="61" spans="3:6" ht="14.25" thickBot="1" x14ac:dyDescent="0.2">
      <c r="C61" s="49" t="str">
        <f t="shared" si="2"/>
        <v>その他</v>
      </c>
      <c r="D61" s="50" t="str">
        <f t="shared" si="13"/>
        <v>3級追試（講習会含む）</v>
      </c>
      <c r="E61" s="51" t="str">
        <f t="shared" si="1"/>
        <v>その他:3級追試（講習会含む）</v>
      </c>
      <c r="F61" s="27">
        <v>3300</v>
      </c>
    </row>
    <row r="62" spans="3:6" ht="14.25" thickBot="1" x14ac:dyDescent="0.2">
      <c r="C62" s="49" t="str">
        <f>C57</f>
        <v>団体会員</v>
      </c>
      <c r="D62" s="50" t="str">
        <f>$A$14</f>
        <v>4級追試（講習会含む）</v>
      </c>
      <c r="E62" s="51" t="str">
        <f t="shared" si="1"/>
        <v>団体会員:4級追試（講習会含む）</v>
      </c>
      <c r="F62" s="27">
        <v>3000</v>
      </c>
    </row>
    <row r="63" spans="3:6" ht="14.25" thickBot="1" x14ac:dyDescent="0.2">
      <c r="C63" s="49" t="str">
        <f t="shared" si="2"/>
        <v>準団体/クラブチーム会員</v>
      </c>
      <c r="D63" s="50" t="str">
        <f t="shared" ref="D63:D66" si="14">$A$14</f>
        <v>4級追試（講習会含む）</v>
      </c>
      <c r="E63" s="51" t="str">
        <f t="shared" si="1"/>
        <v>準団体/クラブチーム会員:4級追試（講習会含む）</v>
      </c>
      <c r="F63" s="27">
        <v>3000</v>
      </c>
    </row>
    <row r="64" spans="3:6" ht="14.25" thickBot="1" x14ac:dyDescent="0.2">
      <c r="C64" s="49" t="str">
        <f t="shared" si="2"/>
        <v>ジュニア選手会員</v>
      </c>
      <c r="D64" s="50" t="str">
        <f t="shared" si="14"/>
        <v>4級追試（講習会含む）</v>
      </c>
      <c r="E64" s="51" t="str">
        <f t="shared" si="1"/>
        <v>ジュニア選手会員:4級追試（講習会含む）</v>
      </c>
      <c r="F64" s="27">
        <v>3300</v>
      </c>
    </row>
    <row r="65" spans="3:6" ht="14.25" thickBot="1" x14ac:dyDescent="0.2">
      <c r="C65" s="49" t="str">
        <f t="shared" si="2"/>
        <v>学連会員</v>
      </c>
      <c r="D65" s="50" t="str">
        <f t="shared" si="14"/>
        <v>4級追試（講習会含む）</v>
      </c>
      <c r="E65" s="51" t="str">
        <f t="shared" si="1"/>
        <v>学連会員:4級追試（講習会含む）</v>
      </c>
      <c r="F65" s="27">
        <v>3000</v>
      </c>
    </row>
    <row r="66" spans="3:6" x14ac:dyDescent="0.15">
      <c r="C66" s="49" t="str">
        <f t="shared" si="2"/>
        <v>その他</v>
      </c>
      <c r="D66" s="50" t="str">
        <f t="shared" si="14"/>
        <v>4級追試（講習会含む）</v>
      </c>
      <c r="E66" s="51" t="str">
        <f t="shared" si="1"/>
        <v>その他:4級追試（講習会含む）</v>
      </c>
      <c r="F66" s="27">
        <v>3300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データ</vt:lpstr>
      <vt:lpstr>申込書!Print_Area</vt:lpstr>
    </vt:vector>
  </TitlesOfParts>
  <Company>NECEL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 エレクトロニクス</dc:creator>
  <cp:lastModifiedBy>聡 土岐</cp:lastModifiedBy>
  <cp:lastPrinted>2013-12-16T07:03:30Z</cp:lastPrinted>
  <dcterms:created xsi:type="dcterms:W3CDTF">2010-11-18T07:02:10Z</dcterms:created>
  <dcterms:modified xsi:type="dcterms:W3CDTF">2026-01-29T07:45:35Z</dcterms:modified>
</cp:coreProperties>
</file>